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17" activeTab="0"/>
  </bookViews>
  <sheets>
    <sheet name="Skinny denim" sheetId="1" r:id="rId1"/>
  </sheets>
  <definedNames>
    <definedName name="_xlnm.Print_Area" localSheetId="0">'Skinny denim'!$A$1:$K$67</definedName>
  </definedNames>
  <calcPr fullCalcOnLoad="1"/>
</workbook>
</file>

<file path=xl/sharedStrings.xml><?xml version="1.0" encoding="utf-8"?>
<sst xmlns="http://schemas.openxmlformats.org/spreadsheetml/2006/main" count="214" uniqueCount="91">
  <si>
    <t>SL</t>
  </si>
  <si>
    <t>ITEM</t>
  </si>
  <si>
    <t>PARTICULARS</t>
  </si>
  <si>
    <t>QTY</t>
  </si>
  <si>
    <t>DZ</t>
  </si>
  <si>
    <t>U/PIECE</t>
  </si>
  <si>
    <t>$</t>
  </si>
  <si>
    <t>FABRIC</t>
  </si>
  <si>
    <t>YDS</t>
  </si>
  <si>
    <t>TOTAL COST OF FABRIC</t>
  </si>
  <si>
    <t>THREAD</t>
  </si>
  <si>
    <t>GUM TAPE</t>
  </si>
  <si>
    <t>SCOTCH TAPE</t>
  </si>
  <si>
    <t>TAG PIN</t>
  </si>
  <si>
    <t>CARTON</t>
  </si>
  <si>
    <t>COST OF TRIMS/ACCESSORIES</t>
  </si>
  <si>
    <t>:</t>
  </si>
  <si>
    <t>FOB PER DOZEN</t>
  </si>
  <si>
    <t>PRICE PER PC</t>
  </si>
  <si>
    <t>7 PLY</t>
  </si>
  <si>
    <t>ROL</t>
  </si>
  <si>
    <t>BOX</t>
  </si>
  <si>
    <t>PC</t>
  </si>
  <si>
    <t xml:space="preserve">SIZE RANGE </t>
  </si>
  <si>
    <t xml:space="preserve">ORD/QTY </t>
  </si>
  <si>
    <t xml:space="preserve">UNIT PRICE </t>
  </si>
  <si>
    <t xml:space="preserve">TOTAL VALUE </t>
  </si>
  <si>
    <t xml:space="preserve">DELIVERY DATE </t>
  </si>
  <si>
    <t xml:space="preserve">DATE </t>
  </si>
  <si>
    <t xml:space="preserve">BUYER </t>
  </si>
  <si>
    <t xml:space="preserve">STYLE/REF NO </t>
  </si>
  <si>
    <t xml:space="preserve">P.O. NO </t>
  </si>
  <si>
    <t xml:space="preserve">ITEM DESC </t>
  </si>
  <si>
    <t>TOTAL 
COST/DZ</t>
  </si>
  <si>
    <t>con</t>
  </si>
  <si>
    <t>pcs</t>
  </si>
  <si>
    <t>TOTAL ACCESSORIES</t>
  </si>
  <si>
    <t>EMB COST</t>
  </si>
  <si>
    <t>TOTAL ACCESSORIES DETAILS COST</t>
  </si>
  <si>
    <t>dz</t>
  </si>
  <si>
    <t>Wash Care label</t>
  </si>
  <si>
    <t>Pocketing</t>
  </si>
  <si>
    <t>INTERLINING</t>
  </si>
  <si>
    <t>40/2</t>
  </si>
  <si>
    <t>PE 10mm</t>
  </si>
  <si>
    <t>POLY BAG</t>
  </si>
  <si>
    <t>COMM  COST</t>
  </si>
  <si>
    <t>20/4 - 1500 mtr</t>
  </si>
  <si>
    <t xml:space="preserve">  </t>
  </si>
  <si>
    <t xml:space="preserve">FOB $ PCS </t>
  </si>
  <si>
    <t>Waist Tag</t>
  </si>
  <si>
    <t>MR. JAMAL</t>
  </si>
  <si>
    <t>DIRECTOR OPERATION</t>
  </si>
  <si>
    <t>Shipping mark</t>
  </si>
  <si>
    <t>grs</t>
  </si>
  <si>
    <t>MR. JOY</t>
  </si>
  <si>
    <t>DIRECTOR</t>
  </si>
  <si>
    <t>20/2 - 3000mtr</t>
  </si>
  <si>
    <t>FINAL COST SHEET</t>
  </si>
  <si>
    <t>BLISTER</t>
  </si>
  <si>
    <t>company profit</t>
  </si>
  <si>
    <t>Sheeting pocketing (White)</t>
  </si>
  <si>
    <t>TC INTERLINING</t>
  </si>
  <si>
    <t>Zipper</t>
  </si>
  <si>
    <t>Button</t>
  </si>
  <si>
    <t>Rivet</t>
  </si>
  <si>
    <t>Care label</t>
  </si>
  <si>
    <t>Antitheft</t>
  </si>
  <si>
    <t>Back Pocket card</t>
  </si>
  <si>
    <t>HANG TAG-1</t>
  </si>
  <si>
    <t>HANG TAG-2</t>
  </si>
  <si>
    <t>Bercode sticker</t>
  </si>
  <si>
    <t>poly</t>
  </si>
  <si>
    <t>Sticker</t>
  </si>
  <si>
    <t>tag</t>
  </si>
  <si>
    <t>tissue paper</t>
  </si>
  <si>
    <t>dzn</t>
  </si>
  <si>
    <t xml:space="preserve">RPINT COST </t>
  </si>
  <si>
    <t>Patch</t>
  </si>
  <si>
    <t>CUTTING &amp; MAKING  ( CM ) COST</t>
  </si>
  <si>
    <t>TAPE</t>
  </si>
  <si>
    <t>38-50</t>
  </si>
  <si>
    <t>SKINNY fit DENIM</t>
  </si>
  <si>
    <t>COMMISION</t>
  </si>
  <si>
    <t>Size Label+FIT LABEL+LOOP LABEL</t>
  </si>
  <si>
    <t xml:space="preserve"> WASH COST (DYEING )</t>
  </si>
  <si>
    <t xml:space="preserve">96% cotton 4% Lycra. Cuttable Width:50"(Shrinkage:L-5%, W-10%)                                 </t>
  </si>
  <si>
    <t>MR. ALOMGIR</t>
  </si>
  <si>
    <t>SR. MM</t>
  </si>
  <si>
    <t>ASST. MERCHANDISER</t>
  </si>
  <si>
    <t>MR. SHOPON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</si>
</sst>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$&quot;#,##0.0_);[Red]\(&quot;$&quot;#,##0.0\)"/>
    <numFmt numFmtId="179" formatCode="[$-409]dddd\,\ mmmm\ d\,\ yyyy"/>
    <numFmt numFmtId="180" formatCode="[$-409]d\-mmm\-yy;@"/>
    <numFmt numFmtId="181" formatCode="0.0%"/>
  </numFmts>
  <fonts count="39">
    <font>
      <sz val="10"/>
      <name val="Arial"/>
      <family val="0"/>
    </font>
    <font>
      <sz val="10"/>
      <name val="Century Gothic"/>
      <family val="2"/>
    </font>
    <font>
      <sz val="16"/>
      <name val="Century Gothic"/>
      <family val="2"/>
    </font>
    <font>
      <b/>
      <sz val="16"/>
      <name val="Century Gothic"/>
      <family val="2"/>
    </font>
    <font>
      <b/>
      <u val="single"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44" fontId="2" fillId="0" borderId="10" xfId="44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/>
    </xf>
    <xf numFmtId="44" fontId="2" fillId="0" borderId="10" xfId="44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4" fontId="2" fillId="0" borderId="12" xfId="44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44" fontId="2" fillId="33" borderId="12" xfId="44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9" fontId="2" fillId="0" borderId="0" xfId="0" applyNumberFormat="1" applyFont="1" applyAlignment="1">
      <alignment horizont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4" fontId="3" fillId="33" borderId="12" xfId="44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2" fillId="33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4" fontId="2" fillId="0" borderId="10" xfId="44" applyFont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4" fontId="2" fillId="0" borderId="12" xfId="44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19" borderId="0" xfId="0" applyFont="1" applyFill="1" applyBorder="1" applyAlignment="1">
      <alignment/>
    </xf>
    <xf numFmtId="180" fontId="2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44" fontId="2" fillId="34" borderId="10" xfId="44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9" fontId="3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34" borderId="1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 vertical="center"/>
    </xf>
    <xf numFmtId="44" fontId="3" fillId="35" borderId="10" xfId="44" applyFont="1" applyFill="1" applyBorder="1" applyAlignment="1">
      <alignment horizontal="center" vertical="center"/>
    </xf>
    <xf numFmtId="44" fontId="3" fillId="35" borderId="12" xfId="44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2" fillId="0" borderId="0" xfId="44" applyFont="1" applyAlignment="1">
      <alignment horizontal="center"/>
    </xf>
    <xf numFmtId="44" fontId="2" fillId="0" borderId="0" xfId="44" applyFont="1" applyAlignment="1">
      <alignment/>
    </xf>
    <xf numFmtId="16" fontId="2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2" fillId="34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2" fillId="0" borderId="10" xfId="44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="64" zoomScaleNormal="64" zoomScalePageLayoutView="0" workbookViewId="0" topLeftCell="A1">
      <selection activeCell="D7" sqref="D7"/>
    </sheetView>
  </sheetViews>
  <sheetFormatPr defaultColWidth="9.140625" defaultRowHeight="12.75"/>
  <cols>
    <col min="1" max="1" width="9.421875" style="1" customWidth="1"/>
    <col min="2" max="2" width="30.00390625" style="1" customWidth="1"/>
    <col min="3" max="3" width="18.7109375" style="1" customWidth="1"/>
    <col min="4" max="4" width="45.7109375" style="1" customWidth="1"/>
    <col min="5" max="5" width="10.00390625" style="1" bestFit="1" customWidth="1"/>
    <col min="6" max="6" width="8.421875" style="1" customWidth="1"/>
    <col min="7" max="7" width="5.421875" style="1" bestFit="1" customWidth="1"/>
    <col min="8" max="8" width="10.28125" style="1" customWidth="1"/>
    <col min="9" max="9" width="5.57421875" style="1" bestFit="1" customWidth="1"/>
    <col min="10" max="11" width="18.7109375" style="1" customWidth="1"/>
    <col min="12" max="12" width="27.28125" style="1" customWidth="1"/>
    <col min="13" max="14" width="18.7109375" style="1" customWidth="1"/>
    <col min="15" max="16384" width="9.140625" style="1" customWidth="1"/>
  </cols>
  <sheetData>
    <row r="1" spans="1:14" ht="21.75" customHeight="1">
      <c r="A1" s="80" t="s">
        <v>58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2"/>
      <c r="M1" s="2"/>
      <c r="N1" s="2"/>
    </row>
    <row r="2" spans="1:14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customHeight="1">
      <c r="A3" s="3" t="s">
        <v>28</v>
      </c>
      <c r="B3" s="2"/>
      <c r="C3" s="4" t="s">
        <v>16</v>
      </c>
      <c r="D3" s="62">
        <v>43184</v>
      </c>
      <c r="E3" s="2"/>
      <c r="F3" s="3" t="s">
        <v>23</v>
      </c>
      <c r="G3" s="2"/>
      <c r="H3" s="2"/>
      <c r="I3" s="2" t="s">
        <v>16</v>
      </c>
      <c r="J3" s="2" t="s">
        <v>81</v>
      </c>
      <c r="K3" s="2"/>
      <c r="L3" s="2"/>
      <c r="M3" s="2"/>
      <c r="N3" s="2"/>
    </row>
    <row r="4" spans="1:14" ht="21.75" customHeight="1">
      <c r="A4" s="3" t="s">
        <v>29</v>
      </c>
      <c r="B4" s="2"/>
      <c r="C4" s="4" t="s">
        <v>16</v>
      </c>
      <c r="D4" s="2"/>
      <c r="E4" s="2"/>
      <c r="F4" s="3" t="s">
        <v>24</v>
      </c>
      <c r="G4" s="2"/>
      <c r="H4" s="2"/>
      <c r="I4" s="2" t="s">
        <v>16</v>
      </c>
      <c r="J4" s="5">
        <v>5000</v>
      </c>
      <c r="K4" s="2" t="s">
        <v>35</v>
      </c>
      <c r="L4" s="2"/>
      <c r="M4" s="2"/>
      <c r="N4" s="2"/>
    </row>
    <row r="5" spans="1:14" ht="21.75" customHeight="1">
      <c r="A5" s="3" t="s">
        <v>30</v>
      </c>
      <c r="B5" s="2"/>
      <c r="C5" s="4" t="s">
        <v>16</v>
      </c>
      <c r="D5" s="5"/>
      <c r="E5" s="2"/>
      <c r="F5" s="3" t="s">
        <v>25</v>
      </c>
      <c r="G5" s="2"/>
      <c r="H5" s="2"/>
      <c r="I5" s="2" t="s">
        <v>16</v>
      </c>
      <c r="J5" s="81">
        <v>8</v>
      </c>
      <c r="K5" s="81"/>
      <c r="L5" s="2"/>
      <c r="M5" s="2"/>
      <c r="N5" s="2"/>
    </row>
    <row r="6" spans="1:14" ht="21.75" customHeight="1">
      <c r="A6" s="3" t="s">
        <v>31</v>
      </c>
      <c r="B6" s="2"/>
      <c r="C6" s="4" t="s">
        <v>16</v>
      </c>
      <c r="D6" s="5"/>
      <c r="E6" s="2"/>
      <c r="F6" s="3" t="s">
        <v>26</v>
      </c>
      <c r="G6" s="2"/>
      <c r="H6" s="2"/>
      <c r="I6" s="2" t="s">
        <v>16</v>
      </c>
      <c r="J6" s="82">
        <f>J4*J5</f>
        <v>40000</v>
      </c>
      <c r="K6" s="82"/>
      <c r="L6" s="2"/>
      <c r="M6" s="2"/>
      <c r="N6" s="2"/>
    </row>
    <row r="7" spans="1:14" ht="21.75" customHeight="1">
      <c r="A7" s="3" t="s">
        <v>32</v>
      </c>
      <c r="B7" s="2"/>
      <c r="C7" s="4" t="s">
        <v>16</v>
      </c>
      <c r="D7" s="2" t="s">
        <v>82</v>
      </c>
      <c r="E7" s="2"/>
      <c r="F7" s="3" t="s">
        <v>27</v>
      </c>
      <c r="G7" s="2"/>
      <c r="H7" s="2"/>
      <c r="I7" s="2" t="s">
        <v>16</v>
      </c>
      <c r="J7" s="83">
        <v>43261</v>
      </c>
      <c r="K7" s="83"/>
      <c r="L7" s="2"/>
      <c r="M7" s="2"/>
      <c r="N7" s="2"/>
    </row>
    <row r="8" spans="1:14" ht="21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1.75" customHeight="1">
      <c r="A9" s="6" t="s">
        <v>0</v>
      </c>
      <c r="B9" s="6" t="s">
        <v>1</v>
      </c>
      <c r="C9" s="84" t="s">
        <v>2</v>
      </c>
      <c r="D9" s="84"/>
      <c r="E9" s="6" t="s">
        <v>3</v>
      </c>
      <c r="F9" s="6" t="s">
        <v>4</v>
      </c>
      <c r="G9" s="84" t="s">
        <v>5</v>
      </c>
      <c r="H9" s="84"/>
      <c r="I9" s="85" t="s">
        <v>33</v>
      </c>
      <c r="J9" s="86"/>
      <c r="K9" s="7"/>
      <c r="L9" s="2"/>
      <c r="M9" s="2"/>
      <c r="N9" s="2"/>
    </row>
    <row r="10" spans="1:14" ht="64.5" customHeight="1">
      <c r="A10" s="8"/>
      <c r="B10" s="76" t="s">
        <v>7</v>
      </c>
      <c r="C10" s="87" t="s">
        <v>86</v>
      </c>
      <c r="D10" s="88"/>
      <c r="E10" s="76">
        <v>17.64</v>
      </c>
      <c r="F10" s="76" t="s">
        <v>8</v>
      </c>
      <c r="G10" s="77" t="s">
        <v>6</v>
      </c>
      <c r="H10" s="76">
        <v>2.65</v>
      </c>
      <c r="I10" s="76" t="s">
        <v>6</v>
      </c>
      <c r="J10" s="78">
        <f>E10*H10</f>
        <v>46.746</v>
      </c>
      <c r="K10" s="72"/>
      <c r="L10" s="2"/>
      <c r="M10" s="2"/>
      <c r="N10" s="2"/>
    </row>
    <row r="11" spans="1:14" ht="31.5" customHeight="1">
      <c r="A11" s="8"/>
      <c r="B11" s="9" t="s">
        <v>41</v>
      </c>
      <c r="C11" s="89" t="s">
        <v>61</v>
      </c>
      <c r="D11" s="90"/>
      <c r="E11" s="9">
        <v>5.2</v>
      </c>
      <c r="F11" s="12" t="s">
        <v>8</v>
      </c>
      <c r="G11" s="10" t="s">
        <v>6</v>
      </c>
      <c r="H11" s="13">
        <v>0.85</v>
      </c>
      <c r="I11" s="9" t="s">
        <v>6</v>
      </c>
      <c r="J11" s="57">
        <f>E11*H11</f>
        <v>4.42</v>
      </c>
      <c r="K11" s="14"/>
      <c r="L11" s="2"/>
      <c r="M11" s="2"/>
      <c r="N11" s="2"/>
    </row>
    <row r="12" spans="1:14" ht="21.75" customHeight="1">
      <c r="A12" s="8"/>
      <c r="B12" s="11" t="s">
        <v>42</v>
      </c>
      <c r="C12" s="91" t="s">
        <v>62</v>
      </c>
      <c r="D12" s="92"/>
      <c r="E12" s="11">
        <v>2</v>
      </c>
      <c r="F12" s="8" t="s">
        <v>8</v>
      </c>
      <c r="G12" s="10" t="s">
        <v>6</v>
      </c>
      <c r="H12" s="16">
        <v>0.1</v>
      </c>
      <c r="I12" s="9" t="s">
        <v>6</v>
      </c>
      <c r="J12" s="26">
        <f>E12*H12</f>
        <v>0.2</v>
      </c>
      <c r="K12" s="14"/>
      <c r="L12" s="2"/>
      <c r="M12" s="2"/>
      <c r="N12" s="2"/>
    </row>
    <row r="13" spans="1:14" ht="21.75" customHeight="1">
      <c r="A13" s="18"/>
      <c r="B13" s="93" t="s">
        <v>9</v>
      </c>
      <c r="C13" s="93"/>
      <c r="D13" s="93"/>
      <c r="E13" s="93"/>
      <c r="F13" s="93"/>
      <c r="G13" s="93"/>
      <c r="H13" s="93"/>
      <c r="I13" s="19" t="s">
        <v>6</v>
      </c>
      <c r="J13" s="47">
        <f>SUM(J10:J12)</f>
        <v>51.36600000000001</v>
      </c>
      <c r="K13" s="20"/>
      <c r="L13" s="2"/>
      <c r="M13" s="2"/>
      <c r="N13" s="2"/>
    </row>
    <row r="14" spans="1:14" ht="21.75" customHeight="1">
      <c r="A14" s="91"/>
      <c r="B14" s="94"/>
      <c r="C14" s="94"/>
      <c r="D14" s="94"/>
      <c r="E14" s="94"/>
      <c r="F14" s="94"/>
      <c r="G14" s="94"/>
      <c r="H14" s="94"/>
      <c r="I14" s="94"/>
      <c r="J14" s="94"/>
      <c r="K14" s="22"/>
      <c r="L14" s="23"/>
      <c r="M14" s="2"/>
      <c r="N14" s="2"/>
    </row>
    <row r="15" spans="1:14" ht="21.75" customHeight="1">
      <c r="A15" s="11"/>
      <c r="B15" s="24" t="s">
        <v>36</v>
      </c>
      <c r="C15" s="25"/>
      <c r="D15" s="25"/>
      <c r="E15" s="11">
        <v>1</v>
      </c>
      <c r="F15" s="11" t="s">
        <v>39</v>
      </c>
      <c r="G15" s="26" t="s">
        <v>6</v>
      </c>
      <c r="H15" s="53">
        <f>J57</f>
        <v>11.977000000000002</v>
      </c>
      <c r="I15" s="26" t="s">
        <v>6</v>
      </c>
      <c r="J15" s="27">
        <f>E15*H15</f>
        <v>11.977000000000002</v>
      </c>
      <c r="K15" s="28"/>
      <c r="L15" s="2"/>
      <c r="M15" s="2"/>
      <c r="N15" s="2"/>
    </row>
    <row r="16" spans="1:14" ht="21.75" customHeight="1">
      <c r="A16" s="11"/>
      <c r="B16" s="95" t="s">
        <v>85</v>
      </c>
      <c r="C16" s="96"/>
      <c r="D16" s="97"/>
      <c r="E16" s="11">
        <v>1</v>
      </c>
      <c r="F16" s="11" t="s">
        <v>39</v>
      </c>
      <c r="G16" s="26" t="s">
        <v>6</v>
      </c>
      <c r="H16" s="21">
        <v>7.5</v>
      </c>
      <c r="I16" s="26" t="s">
        <v>6</v>
      </c>
      <c r="J16" s="27">
        <f>H16</f>
        <v>7.5</v>
      </c>
      <c r="K16" s="29"/>
      <c r="L16" s="2"/>
      <c r="M16" s="2"/>
      <c r="N16" s="2"/>
    </row>
    <row r="17" spans="1:14" ht="21.75" customHeight="1">
      <c r="A17" s="11"/>
      <c r="B17" s="95" t="s">
        <v>77</v>
      </c>
      <c r="C17" s="96"/>
      <c r="D17" s="97"/>
      <c r="E17" s="11">
        <v>1</v>
      </c>
      <c r="F17" s="11" t="s">
        <v>39</v>
      </c>
      <c r="G17" s="26" t="s">
        <v>6</v>
      </c>
      <c r="H17" s="21">
        <v>0</v>
      </c>
      <c r="I17" s="26" t="s">
        <v>6</v>
      </c>
      <c r="J17" s="27">
        <f>E17*H17</f>
        <v>0</v>
      </c>
      <c r="K17" s="30"/>
      <c r="L17" s="2"/>
      <c r="M17" s="2"/>
      <c r="N17" s="2"/>
    </row>
    <row r="18" spans="1:14" ht="21.75" customHeight="1">
      <c r="A18" s="11"/>
      <c r="B18" s="95" t="s">
        <v>37</v>
      </c>
      <c r="C18" s="96"/>
      <c r="D18" s="97"/>
      <c r="E18" s="11">
        <v>1</v>
      </c>
      <c r="F18" s="11" t="s">
        <v>39</v>
      </c>
      <c r="G18" s="26" t="s">
        <v>6</v>
      </c>
      <c r="H18" s="21">
        <v>0</v>
      </c>
      <c r="I18" s="26" t="s">
        <v>6</v>
      </c>
      <c r="J18" s="27">
        <f>E18*H18</f>
        <v>0</v>
      </c>
      <c r="K18" s="29"/>
      <c r="L18" s="2"/>
      <c r="M18" s="2"/>
      <c r="N18" s="2"/>
    </row>
    <row r="19" spans="1:14" ht="21.75" customHeight="1">
      <c r="A19" s="31"/>
      <c r="B19" s="32"/>
      <c r="C19" s="33"/>
      <c r="D19" s="34"/>
      <c r="E19" s="31"/>
      <c r="F19" s="31"/>
      <c r="G19" s="26" t="s">
        <v>6</v>
      </c>
      <c r="H19" s="35"/>
      <c r="I19" s="36" t="s">
        <v>6</v>
      </c>
      <c r="J19" s="37">
        <f>J13+J15+J16+J17+J18</f>
        <v>70.84300000000002</v>
      </c>
      <c r="K19" s="38"/>
      <c r="L19" s="2"/>
      <c r="M19" s="2"/>
      <c r="N19" s="2"/>
    </row>
    <row r="20" spans="1:14" ht="21.75" customHeight="1">
      <c r="A20" s="11" t="s">
        <v>48</v>
      </c>
      <c r="B20" s="98" t="s">
        <v>79</v>
      </c>
      <c r="C20" s="98"/>
      <c r="D20" s="98"/>
      <c r="E20" s="11">
        <v>1</v>
      </c>
      <c r="F20" s="11" t="s">
        <v>39</v>
      </c>
      <c r="G20" s="26" t="s">
        <v>6</v>
      </c>
      <c r="H20" s="21">
        <v>18</v>
      </c>
      <c r="I20" s="26" t="s">
        <v>6</v>
      </c>
      <c r="J20" s="40">
        <f>H20</f>
        <v>18</v>
      </c>
      <c r="K20" s="29"/>
      <c r="L20" s="2"/>
      <c r="M20" s="2"/>
      <c r="N20" s="2"/>
    </row>
    <row r="21" spans="1:14" ht="21.75" customHeight="1">
      <c r="A21" s="31"/>
      <c r="B21" s="41"/>
      <c r="C21" s="32"/>
      <c r="D21" s="34"/>
      <c r="E21" s="31"/>
      <c r="F21" s="31"/>
      <c r="G21" s="26" t="s">
        <v>6</v>
      </c>
      <c r="H21" s="35"/>
      <c r="I21" s="36" t="s">
        <v>6</v>
      </c>
      <c r="J21" s="37">
        <f>SUM(J19:J20)</f>
        <v>88.84300000000002</v>
      </c>
      <c r="K21" s="38"/>
      <c r="L21" s="2"/>
      <c r="M21" s="2"/>
      <c r="N21" s="2"/>
    </row>
    <row r="22" spans="1:14" ht="21.75" customHeight="1">
      <c r="A22" s="11"/>
      <c r="B22" s="8" t="s">
        <v>46</v>
      </c>
      <c r="C22" s="39"/>
      <c r="D22" s="39"/>
      <c r="E22" s="11">
        <v>1</v>
      </c>
      <c r="F22" s="11" t="s">
        <v>39</v>
      </c>
      <c r="G22" s="26" t="s">
        <v>6</v>
      </c>
      <c r="H22" s="17">
        <f>J19*3%</f>
        <v>2.1252900000000006</v>
      </c>
      <c r="I22" s="26" t="s">
        <v>6</v>
      </c>
      <c r="J22" s="27">
        <f>H22</f>
        <v>2.1252900000000006</v>
      </c>
      <c r="K22" s="42"/>
      <c r="L22" s="2"/>
      <c r="M22" s="2"/>
      <c r="N22" s="2"/>
    </row>
    <row r="23" spans="1:14" ht="21.75" customHeight="1">
      <c r="A23" s="11"/>
      <c r="B23" s="8" t="s">
        <v>83</v>
      </c>
      <c r="C23" s="39"/>
      <c r="D23" s="39"/>
      <c r="E23" s="11">
        <v>1</v>
      </c>
      <c r="F23" s="11" t="s">
        <v>39</v>
      </c>
      <c r="G23" s="26" t="s">
        <v>6</v>
      </c>
      <c r="H23" s="17">
        <v>1</v>
      </c>
      <c r="I23" s="26" t="s">
        <v>6</v>
      </c>
      <c r="J23" s="27">
        <f>H23</f>
        <v>1</v>
      </c>
      <c r="K23" s="42"/>
      <c r="L23" s="2"/>
      <c r="M23" s="2"/>
      <c r="N23" s="2"/>
    </row>
    <row r="24" spans="1:14" ht="21.75" customHeight="1">
      <c r="A24" s="11"/>
      <c r="B24" s="98" t="s">
        <v>60</v>
      </c>
      <c r="C24" s="98"/>
      <c r="D24" s="98"/>
      <c r="E24" s="11">
        <v>1</v>
      </c>
      <c r="F24" s="11" t="s">
        <v>39</v>
      </c>
      <c r="G24" s="26" t="s">
        <v>6</v>
      </c>
      <c r="H24" s="17">
        <v>4</v>
      </c>
      <c r="I24" s="26" t="s">
        <v>6</v>
      </c>
      <c r="J24" s="27">
        <f>H24</f>
        <v>4</v>
      </c>
      <c r="K24" s="42"/>
      <c r="L24" s="2"/>
      <c r="M24" s="2"/>
      <c r="N24" s="2"/>
    </row>
    <row r="25" spans="1:14" ht="21.75" customHeight="1">
      <c r="A25" s="31"/>
      <c r="B25" s="43" t="s">
        <v>17</v>
      </c>
      <c r="C25" s="44"/>
      <c r="D25" s="44"/>
      <c r="E25" s="45">
        <v>1</v>
      </c>
      <c r="F25" s="45" t="s">
        <v>39</v>
      </c>
      <c r="G25" s="26" t="s">
        <v>6</v>
      </c>
      <c r="H25" s="46"/>
      <c r="I25" s="36" t="s">
        <v>6</v>
      </c>
      <c r="J25" s="37">
        <f>SUM(J21:J24)</f>
        <v>95.96829000000002</v>
      </c>
      <c r="K25" s="38"/>
      <c r="L25" s="2"/>
      <c r="M25" s="2"/>
      <c r="N25" s="2"/>
    </row>
    <row r="26" spans="1:14" ht="21.75" customHeight="1">
      <c r="A26" s="31"/>
      <c r="B26" s="43" t="s">
        <v>18</v>
      </c>
      <c r="C26" s="44"/>
      <c r="D26" s="44"/>
      <c r="E26" s="45">
        <v>1</v>
      </c>
      <c r="F26" s="45" t="s">
        <v>35</v>
      </c>
      <c r="G26" s="26" t="s">
        <v>6</v>
      </c>
      <c r="H26" s="46"/>
      <c r="I26" s="47" t="s">
        <v>6</v>
      </c>
      <c r="J26" s="37">
        <f>J25/K26</f>
        <v>7.997357500000002</v>
      </c>
      <c r="K26" s="48">
        <v>12</v>
      </c>
      <c r="L26" s="2"/>
      <c r="M26" s="2"/>
      <c r="N26" s="2"/>
    </row>
    <row r="27" spans="1:14" ht="21.75" customHeight="1">
      <c r="A27" s="31"/>
      <c r="B27" s="31"/>
      <c r="C27" s="35"/>
      <c r="D27" s="49"/>
      <c r="E27" s="31">
        <v>1</v>
      </c>
      <c r="F27" s="31" t="s">
        <v>35</v>
      </c>
      <c r="G27" s="26" t="s">
        <v>6</v>
      </c>
      <c r="H27" s="31"/>
      <c r="I27" s="36" t="s">
        <v>6</v>
      </c>
      <c r="J27" s="37">
        <f>SUM(J26)</f>
        <v>7.997357500000002</v>
      </c>
      <c r="K27" s="2" t="s">
        <v>49</v>
      </c>
      <c r="L27" s="2"/>
      <c r="M27" s="2"/>
      <c r="N27" s="2"/>
    </row>
    <row r="28" spans="1:14" ht="21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29"/>
      <c r="L28" s="23"/>
      <c r="M28" s="61"/>
      <c r="N28" s="23"/>
    </row>
    <row r="29" spans="1:14" ht="21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29"/>
      <c r="L29" s="23"/>
      <c r="M29" s="23"/>
      <c r="N29" s="23"/>
    </row>
    <row r="30" spans="1:14" ht="21.75" customHeight="1">
      <c r="A30" s="51"/>
      <c r="B30" s="99" t="s">
        <v>38</v>
      </c>
      <c r="C30" s="99"/>
      <c r="D30" s="99"/>
      <c r="E30" s="46"/>
      <c r="F30" s="46"/>
      <c r="G30" s="46"/>
      <c r="H30" s="46"/>
      <c r="I30" s="31"/>
      <c r="J30" s="31"/>
      <c r="K30" s="52"/>
      <c r="L30" s="2"/>
      <c r="M30" s="2"/>
      <c r="N30" s="2"/>
    </row>
    <row r="31" spans="1:14" ht="21.75" customHeight="1">
      <c r="A31" s="8"/>
      <c r="B31" s="56" t="s">
        <v>40</v>
      </c>
      <c r="C31" s="98"/>
      <c r="D31" s="98"/>
      <c r="E31" s="8">
        <v>1.05</v>
      </c>
      <c r="F31" s="8" t="s">
        <v>4</v>
      </c>
      <c r="G31" s="15" t="s">
        <v>6</v>
      </c>
      <c r="H31" s="56">
        <v>0.1</v>
      </c>
      <c r="I31" s="11" t="s">
        <v>6</v>
      </c>
      <c r="J31" s="53">
        <f aca="true" t="shared" si="0" ref="J31:J51">H31*E31</f>
        <v>0.10500000000000001</v>
      </c>
      <c r="K31" s="16"/>
      <c r="L31" s="2"/>
      <c r="M31" s="2"/>
      <c r="N31" s="2"/>
    </row>
    <row r="32" spans="1:14" ht="21.75" customHeight="1">
      <c r="A32" s="8"/>
      <c r="B32" s="56" t="s">
        <v>66</v>
      </c>
      <c r="C32" s="63"/>
      <c r="D32" s="60"/>
      <c r="E32" s="8">
        <v>1.05</v>
      </c>
      <c r="F32" s="8" t="s">
        <v>4</v>
      </c>
      <c r="G32" s="15" t="s">
        <v>6</v>
      </c>
      <c r="H32" s="56">
        <v>0.05</v>
      </c>
      <c r="I32" s="11" t="s">
        <v>6</v>
      </c>
      <c r="J32" s="53">
        <f>H32*E32</f>
        <v>0.052500000000000005</v>
      </c>
      <c r="K32" s="16"/>
      <c r="L32" s="2"/>
      <c r="M32" s="2"/>
      <c r="N32" s="2"/>
    </row>
    <row r="33" spans="1:14" ht="21.75" customHeight="1">
      <c r="A33" s="8"/>
      <c r="B33" s="64" t="s">
        <v>84</v>
      </c>
      <c r="C33" s="65"/>
      <c r="D33" s="66"/>
      <c r="E33" s="8">
        <v>1.05</v>
      </c>
      <c r="F33" s="8" t="s">
        <v>4</v>
      </c>
      <c r="G33" s="15" t="s">
        <v>6</v>
      </c>
      <c r="H33" s="56">
        <v>0.3</v>
      </c>
      <c r="I33" s="11" t="s">
        <v>6</v>
      </c>
      <c r="J33" s="53">
        <f t="shared" si="0"/>
        <v>0.315</v>
      </c>
      <c r="K33" s="16"/>
      <c r="L33" s="2"/>
      <c r="M33" s="2"/>
      <c r="N33" s="2"/>
    </row>
    <row r="34" spans="1:14" ht="21.75" customHeight="1">
      <c r="A34" s="8"/>
      <c r="B34" s="64" t="s">
        <v>67</v>
      </c>
      <c r="C34" s="65"/>
      <c r="D34" s="66"/>
      <c r="E34" s="8">
        <v>1.05</v>
      </c>
      <c r="F34" s="8" t="s">
        <v>4</v>
      </c>
      <c r="G34" s="15" t="s">
        <v>6</v>
      </c>
      <c r="H34" s="56">
        <v>0.5</v>
      </c>
      <c r="I34" s="11" t="s">
        <v>6</v>
      </c>
      <c r="J34" s="53">
        <f>H34*E34</f>
        <v>0.525</v>
      </c>
      <c r="K34" s="16"/>
      <c r="L34" s="2"/>
      <c r="M34" s="2"/>
      <c r="N34" s="2"/>
    </row>
    <row r="35" spans="1:14" ht="21.75" customHeight="1">
      <c r="A35" s="8"/>
      <c r="B35" s="71" t="s">
        <v>68</v>
      </c>
      <c r="C35" s="100"/>
      <c r="D35" s="101"/>
      <c r="E35" s="67">
        <v>1.05</v>
      </c>
      <c r="F35" s="67" t="s">
        <v>4</v>
      </c>
      <c r="G35" s="68" t="s">
        <v>6</v>
      </c>
      <c r="H35" s="67">
        <v>0.3</v>
      </c>
      <c r="I35" s="69" t="s">
        <v>6</v>
      </c>
      <c r="J35" s="70">
        <f>H35*E35</f>
        <v>0.315</v>
      </c>
      <c r="K35" s="16"/>
      <c r="L35" s="2"/>
      <c r="M35" s="2"/>
      <c r="N35" s="2"/>
    </row>
    <row r="36" spans="1:14" ht="21.75" customHeight="1">
      <c r="A36" s="8"/>
      <c r="B36" s="71" t="s">
        <v>80</v>
      </c>
      <c r="C36" s="74"/>
      <c r="D36" s="75"/>
      <c r="E36" s="67">
        <v>7</v>
      </c>
      <c r="F36" s="67" t="s">
        <v>8</v>
      </c>
      <c r="G36" s="68" t="s">
        <v>6</v>
      </c>
      <c r="H36" s="67">
        <v>0.1</v>
      </c>
      <c r="I36" s="69" t="s">
        <v>6</v>
      </c>
      <c r="J36" s="70">
        <f>H36*E36</f>
        <v>0.7000000000000001</v>
      </c>
      <c r="K36" s="16"/>
      <c r="L36" s="2"/>
      <c r="M36" s="2"/>
      <c r="N36" s="2"/>
    </row>
    <row r="37" spans="1:14" ht="21.75" customHeight="1">
      <c r="A37" s="8"/>
      <c r="B37" s="56" t="s">
        <v>50</v>
      </c>
      <c r="C37" s="91"/>
      <c r="D37" s="92"/>
      <c r="E37" s="67">
        <v>1.05</v>
      </c>
      <c r="F37" s="8" t="s">
        <v>4</v>
      </c>
      <c r="G37" s="15" t="s">
        <v>6</v>
      </c>
      <c r="H37" s="8">
        <v>0.25</v>
      </c>
      <c r="I37" s="11" t="s">
        <v>6</v>
      </c>
      <c r="J37" s="53">
        <f t="shared" si="0"/>
        <v>0.2625</v>
      </c>
      <c r="K37" s="16"/>
      <c r="L37" s="2"/>
      <c r="M37" s="2"/>
      <c r="N37" s="2"/>
    </row>
    <row r="38" spans="1:14" ht="21.75" customHeight="1">
      <c r="A38" s="8"/>
      <c r="B38" s="56" t="s">
        <v>69</v>
      </c>
      <c r="C38" s="102"/>
      <c r="D38" s="103"/>
      <c r="E38" s="67">
        <v>1.05</v>
      </c>
      <c r="F38" s="8" t="s">
        <v>4</v>
      </c>
      <c r="G38" s="15" t="s">
        <v>6</v>
      </c>
      <c r="H38" s="9">
        <v>0.4</v>
      </c>
      <c r="I38" s="11" t="s">
        <v>6</v>
      </c>
      <c r="J38" s="53">
        <f t="shared" si="0"/>
        <v>0.42000000000000004</v>
      </c>
      <c r="K38" s="16"/>
      <c r="L38" s="2"/>
      <c r="M38" s="2"/>
      <c r="N38" s="2"/>
    </row>
    <row r="39" spans="1:14" ht="21.75" customHeight="1">
      <c r="A39" s="8"/>
      <c r="B39" s="56" t="s">
        <v>70</v>
      </c>
      <c r="C39" s="91"/>
      <c r="D39" s="92"/>
      <c r="E39" s="67">
        <v>1.05</v>
      </c>
      <c r="F39" s="8" t="s">
        <v>4</v>
      </c>
      <c r="G39" s="15" t="s">
        <v>6</v>
      </c>
      <c r="H39" s="8">
        <v>0.4</v>
      </c>
      <c r="I39" s="11" t="s">
        <v>6</v>
      </c>
      <c r="J39" s="53">
        <f t="shared" si="0"/>
        <v>0.42000000000000004</v>
      </c>
      <c r="K39" s="16"/>
      <c r="L39" s="2"/>
      <c r="M39" s="2"/>
      <c r="N39" s="2"/>
    </row>
    <row r="40" spans="1:14" ht="21.75" customHeight="1">
      <c r="A40" s="8"/>
      <c r="B40" s="56" t="s">
        <v>78</v>
      </c>
      <c r="C40" s="91"/>
      <c r="D40" s="92"/>
      <c r="E40" s="67">
        <v>1.05</v>
      </c>
      <c r="F40" s="8" t="s">
        <v>4</v>
      </c>
      <c r="G40" s="15" t="s">
        <v>6</v>
      </c>
      <c r="H40" s="8">
        <v>0</v>
      </c>
      <c r="I40" s="11" t="s">
        <v>6</v>
      </c>
      <c r="J40" s="53">
        <f>H40*E40</f>
        <v>0</v>
      </c>
      <c r="K40" s="16"/>
      <c r="L40" s="2"/>
      <c r="M40" s="2"/>
      <c r="N40" s="2"/>
    </row>
    <row r="41" spans="1:14" ht="21.75" customHeight="1">
      <c r="A41" s="8"/>
      <c r="B41" s="56" t="s">
        <v>71</v>
      </c>
      <c r="C41" s="73" t="s">
        <v>72</v>
      </c>
      <c r="D41" s="40"/>
      <c r="E41" s="67">
        <v>1.05</v>
      </c>
      <c r="F41" s="8" t="s">
        <v>4</v>
      </c>
      <c r="G41" s="15" t="s">
        <v>6</v>
      </c>
      <c r="H41" s="8">
        <v>0.2</v>
      </c>
      <c r="I41" s="11" t="s">
        <v>6</v>
      </c>
      <c r="J41" s="53">
        <f>H41*E41</f>
        <v>0.21000000000000002</v>
      </c>
      <c r="K41" s="16"/>
      <c r="L41" s="2"/>
      <c r="M41" s="2"/>
      <c r="N41" s="2"/>
    </row>
    <row r="42" spans="1:14" ht="21.75" customHeight="1">
      <c r="A42" s="8"/>
      <c r="B42" s="56" t="s">
        <v>73</v>
      </c>
      <c r="C42" s="102" t="s">
        <v>74</v>
      </c>
      <c r="D42" s="103"/>
      <c r="E42" s="67">
        <v>1.05</v>
      </c>
      <c r="F42" s="8" t="s">
        <v>39</v>
      </c>
      <c r="G42" s="15" t="s">
        <v>6</v>
      </c>
      <c r="H42" s="8">
        <v>0.2</v>
      </c>
      <c r="I42" s="11" t="s">
        <v>6</v>
      </c>
      <c r="J42" s="53">
        <f t="shared" si="0"/>
        <v>0.21000000000000002</v>
      </c>
      <c r="K42" s="16"/>
      <c r="L42" s="2"/>
      <c r="M42" s="2"/>
      <c r="N42" s="2"/>
    </row>
    <row r="43" spans="1:14" ht="21.75" customHeight="1">
      <c r="A43" s="8"/>
      <c r="B43" s="56" t="s">
        <v>63</v>
      </c>
      <c r="C43" s="21"/>
      <c r="D43" s="40"/>
      <c r="E43" s="67">
        <v>1.05</v>
      </c>
      <c r="F43" s="8" t="s">
        <v>39</v>
      </c>
      <c r="G43" s="15" t="s">
        <v>6</v>
      </c>
      <c r="H43" s="8">
        <v>1.5</v>
      </c>
      <c r="I43" s="11" t="s">
        <v>6</v>
      </c>
      <c r="J43" s="53">
        <f>H43*E43</f>
        <v>1.5750000000000002</v>
      </c>
      <c r="K43" s="16"/>
      <c r="L43" s="2"/>
      <c r="M43" s="2"/>
      <c r="N43" s="2"/>
    </row>
    <row r="44" spans="1:14" ht="21.75" customHeight="1">
      <c r="A44" s="8"/>
      <c r="B44" s="56" t="s">
        <v>64</v>
      </c>
      <c r="C44" s="21"/>
      <c r="D44" s="40"/>
      <c r="E44" s="8">
        <v>0.09</v>
      </c>
      <c r="F44" s="8" t="s">
        <v>54</v>
      </c>
      <c r="G44" s="15" t="s">
        <v>6</v>
      </c>
      <c r="H44" s="8">
        <v>5.5</v>
      </c>
      <c r="I44" s="11" t="s">
        <v>6</v>
      </c>
      <c r="J44" s="53">
        <f>H44*E44</f>
        <v>0.495</v>
      </c>
      <c r="K44" s="16"/>
      <c r="L44" s="2"/>
      <c r="M44" s="2"/>
      <c r="N44" s="2"/>
    </row>
    <row r="45" spans="1:14" ht="21.75" customHeight="1">
      <c r="A45" s="8"/>
      <c r="B45" s="56" t="s">
        <v>65</v>
      </c>
      <c r="C45" s="91"/>
      <c r="D45" s="92"/>
      <c r="E45" s="8">
        <v>0.55</v>
      </c>
      <c r="F45" s="8" t="s">
        <v>54</v>
      </c>
      <c r="G45" s="15" t="s">
        <v>6</v>
      </c>
      <c r="H45" s="8">
        <v>0</v>
      </c>
      <c r="I45" s="11" t="s">
        <v>6</v>
      </c>
      <c r="J45" s="53">
        <f>H45*E45</f>
        <v>0</v>
      </c>
      <c r="K45" s="16"/>
      <c r="L45" s="2"/>
      <c r="M45" s="2"/>
      <c r="N45" s="2"/>
    </row>
    <row r="46" spans="1:14" ht="21.75" customHeight="1">
      <c r="A46" s="8"/>
      <c r="B46" s="56" t="s">
        <v>75</v>
      </c>
      <c r="C46" s="21"/>
      <c r="D46" s="40"/>
      <c r="E46" s="8">
        <v>1.05</v>
      </c>
      <c r="F46" s="8" t="s">
        <v>76</v>
      </c>
      <c r="G46" s="15" t="s">
        <v>6</v>
      </c>
      <c r="H46" s="8">
        <v>1</v>
      </c>
      <c r="I46" s="11" t="s">
        <v>6</v>
      </c>
      <c r="J46" s="53">
        <f>H46*E46</f>
        <v>1.05</v>
      </c>
      <c r="K46" s="16"/>
      <c r="L46" s="2"/>
      <c r="M46" s="2"/>
      <c r="N46" s="2"/>
    </row>
    <row r="47" spans="1:14" ht="21.75" customHeight="1">
      <c r="A47" s="8"/>
      <c r="B47" s="56" t="s">
        <v>45</v>
      </c>
      <c r="C47" s="95" t="s">
        <v>59</v>
      </c>
      <c r="D47" s="97"/>
      <c r="E47" s="8">
        <v>1.05</v>
      </c>
      <c r="F47" s="8" t="s">
        <v>4</v>
      </c>
      <c r="G47" s="15" t="s">
        <v>6</v>
      </c>
      <c r="H47" s="8">
        <v>0.2</v>
      </c>
      <c r="I47" s="11"/>
      <c r="J47" s="53">
        <f>H47*E47</f>
        <v>0.21000000000000002</v>
      </c>
      <c r="K47" s="16"/>
      <c r="L47" s="2"/>
      <c r="M47" s="2"/>
      <c r="N47" s="2"/>
    </row>
    <row r="48" spans="1:14" ht="21.75" customHeight="1">
      <c r="A48" s="8"/>
      <c r="B48" s="56" t="s">
        <v>45</v>
      </c>
      <c r="C48" s="98" t="s">
        <v>44</v>
      </c>
      <c r="D48" s="98"/>
      <c r="E48" s="8">
        <v>1.05</v>
      </c>
      <c r="F48" s="8" t="s">
        <v>4</v>
      </c>
      <c r="G48" s="15" t="s">
        <v>6</v>
      </c>
      <c r="H48" s="8">
        <v>1.6</v>
      </c>
      <c r="I48" s="11" t="s">
        <v>6</v>
      </c>
      <c r="J48" s="53">
        <f t="shared" si="0"/>
        <v>1.6800000000000002</v>
      </c>
      <c r="K48" s="16"/>
      <c r="L48" s="2"/>
      <c r="M48" s="2"/>
      <c r="N48" s="2"/>
    </row>
    <row r="49" spans="1:14" ht="21.75" customHeight="1">
      <c r="A49" s="8"/>
      <c r="B49" s="104" t="s">
        <v>10</v>
      </c>
      <c r="C49" s="98" t="s">
        <v>47</v>
      </c>
      <c r="D49" s="98"/>
      <c r="E49" s="8">
        <v>0.7</v>
      </c>
      <c r="F49" s="8" t="s">
        <v>34</v>
      </c>
      <c r="G49" s="15" t="s">
        <v>6</v>
      </c>
      <c r="H49" s="8">
        <v>0.76</v>
      </c>
      <c r="I49" s="11" t="s">
        <v>6</v>
      </c>
      <c r="J49" s="53">
        <f t="shared" si="0"/>
        <v>0.5319999999999999</v>
      </c>
      <c r="K49" s="16"/>
      <c r="L49" s="2"/>
      <c r="M49" s="2"/>
      <c r="N49" s="2"/>
    </row>
    <row r="50" spans="1:14" ht="21.75" customHeight="1">
      <c r="A50" s="8"/>
      <c r="B50" s="104"/>
      <c r="C50" s="39" t="s">
        <v>43</v>
      </c>
      <c r="D50" s="39"/>
      <c r="E50" s="8">
        <v>0.75</v>
      </c>
      <c r="F50" s="8" t="s">
        <v>34</v>
      </c>
      <c r="G50" s="15" t="s">
        <v>6</v>
      </c>
      <c r="H50" s="8">
        <v>0.63</v>
      </c>
      <c r="I50" s="11" t="s">
        <v>6</v>
      </c>
      <c r="J50" s="53">
        <f t="shared" si="0"/>
        <v>0.47250000000000003</v>
      </c>
      <c r="K50" s="16"/>
      <c r="L50" s="2"/>
      <c r="M50" s="2"/>
      <c r="N50" s="2"/>
    </row>
    <row r="51" spans="1:14" ht="21.75" customHeight="1">
      <c r="A51" s="8"/>
      <c r="B51" s="104"/>
      <c r="C51" s="98" t="s">
        <v>57</v>
      </c>
      <c r="D51" s="98"/>
      <c r="E51" s="8">
        <v>0.65</v>
      </c>
      <c r="F51" s="8" t="s">
        <v>34</v>
      </c>
      <c r="G51" s="15" t="s">
        <v>6</v>
      </c>
      <c r="H51" s="8">
        <v>0.73</v>
      </c>
      <c r="I51" s="11" t="s">
        <v>6</v>
      </c>
      <c r="J51" s="53">
        <f t="shared" si="0"/>
        <v>0.4745</v>
      </c>
      <c r="K51" s="16"/>
      <c r="L51" s="2"/>
      <c r="M51" s="2"/>
      <c r="N51" s="2"/>
    </row>
    <row r="52" spans="1:14" ht="21.75" customHeight="1">
      <c r="A52" s="8"/>
      <c r="B52" s="56" t="s">
        <v>11</v>
      </c>
      <c r="C52" s="106"/>
      <c r="D52" s="107"/>
      <c r="E52" s="112">
        <v>1.05</v>
      </c>
      <c r="F52" s="8" t="s">
        <v>20</v>
      </c>
      <c r="G52" s="115"/>
      <c r="H52" s="116">
        <v>0.5</v>
      </c>
      <c r="I52" s="11" t="s">
        <v>6</v>
      </c>
      <c r="J52" s="117">
        <f>E52*H52</f>
        <v>0.525</v>
      </c>
      <c r="K52" s="16"/>
      <c r="L52" s="2"/>
      <c r="M52" s="2"/>
      <c r="N52" s="2"/>
    </row>
    <row r="53" spans="1:14" ht="21.75" customHeight="1">
      <c r="A53" s="8"/>
      <c r="B53" s="8" t="s">
        <v>12</v>
      </c>
      <c r="C53" s="108"/>
      <c r="D53" s="109"/>
      <c r="E53" s="113"/>
      <c r="F53" s="8" t="s">
        <v>20</v>
      </c>
      <c r="G53" s="115"/>
      <c r="H53" s="116"/>
      <c r="I53" s="11" t="s">
        <v>6</v>
      </c>
      <c r="J53" s="118"/>
      <c r="K53" s="16"/>
      <c r="L53" s="2"/>
      <c r="M53" s="2"/>
      <c r="N53" s="2"/>
    </row>
    <row r="54" spans="1:14" ht="21.75" customHeight="1">
      <c r="A54" s="8"/>
      <c r="B54" s="8" t="s">
        <v>13</v>
      </c>
      <c r="C54" s="110"/>
      <c r="D54" s="111"/>
      <c r="E54" s="114"/>
      <c r="F54" s="8" t="s">
        <v>21</v>
      </c>
      <c r="G54" s="115"/>
      <c r="H54" s="116"/>
      <c r="I54" s="11" t="s">
        <v>6</v>
      </c>
      <c r="J54" s="119"/>
      <c r="K54" s="16"/>
      <c r="L54" s="2"/>
      <c r="M54" s="2"/>
      <c r="N54" s="2"/>
    </row>
    <row r="55" spans="1:14" ht="21.75" customHeight="1">
      <c r="A55" s="8"/>
      <c r="B55" s="8" t="s">
        <v>53</v>
      </c>
      <c r="C55" s="58"/>
      <c r="D55" s="59"/>
      <c r="E55" s="8">
        <v>1.05</v>
      </c>
      <c r="F55" s="8" t="s">
        <v>22</v>
      </c>
      <c r="G55" s="54" t="s">
        <v>6</v>
      </c>
      <c r="H55" s="8">
        <v>0.06</v>
      </c>
      <c r="I55" s="11" t="s">
        <v>6</v>
      </c>
      <c r="J55" s="53">
        <f>E55*H55</f>
        <v>0.063</v>
      </c>
      <c r="K55" s="16"/>
      <c r="L55" s="2"/>
      <c r="M55" s="2"/>
      <c r="N55" s="2"/>
    </row>
    <row r="56" spans="1:14" ht="21.75" customHeight="1">
      <c r="A56" s="8"/>
      <c r="B56" s="8" t="s">
        <v>14</v>
      </c>
      <c r="C56" s="98" t="s">
        <v>19</v>
      </c>
      <c r="D56" s="98"/>
      <c r="E56" s="8">
        <v>1.05</v>
      </c>
      <c r="F56" s="8" t="s">
        <v>22</v>
      </c>
      <c r="G56" s="54" t="s">
        <v>6</v>
      </c>
      <c r="H56" s="8">
        <v>1.3</v>
      </c>
      <c r="I56" s="11" t="s">
        <v>6</v>
      </c>
      <c r="J56" s="53">
        <f>E56*H56</f>
        <v>1.3650000000000002</v>
      </c>
      <c r="K56" s="16"/>
      <c r="L56" s="2"/>
      <c r="M56" s="2"/>
      <c r="N56" s="2"/>
    </row>
    <row r="57" spans="1:14" ht="21.75" customHeight="1">
      <c r="A57" s="18"/>
      <c r="B57" s="93" t="s">
        <v>15</v>
      </c>
      <c r="C57" s="93"/>
      <c r="D57" s="93"/>
      <c r="E57" s="93"/>
      <c r="F57" s="93"/>
      <c r="G57" s="93"/>
      <c r="H57" s="93"/>
      <c r="I57" s="45" t="s">
        <v>6</v>
      </c>
      <c r="J57" s="55">
        <f>SUM(J31:J56)</f>
        <v>11.977000000000002</v>
      </c>
      <c r="K57" s="55"/>
      <c r="L57" s="2"/>
      <c r="M57" s="2"/>
      <c r="N57" s="2"/>
    </row>
    <row r="58" spans="1:14" ht="21.7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2"/>
      <c r="M58" s="2"/>
      <c r="N58" s="2"/>
    </row>
    <row r="64" spans="2:11" s="79" customFormat="1" ht="19.5">
      <c r="B64" s="48" t="s">
        <v>90</v>
      </c>
      <c r="C64" s="48"/>
      <c r="D64" s="48" t="s">
        <v>87</v>
      </c>
      <c r="E64" s="48" t="s">
        <v>55</v>
      </c>
      <c r="F64" s="48"/>
      <c r="G64" s="48"/>
      <c r="H64" s="48"/>
      <c r="I64" s="48"/>
      <c r="J64" s="48" t="s">
        <v>51</v>
      </c>
      <c r="K64" s="48"/>
    </row>
    <row r="65" spans="2:11" s="79" customFormat="1" ht="19.5">
      <c r="B65" s="48"/>
      <c r="C65" s="48"/>
      <c r="D65" s="48"/>
      <c r="E65" s="48"/>
      <c r="F65" s="48"/>
      <c r="G65" s="48"/>
      <c r="H65" s="48"/>
      <c r="I65" s="48"/>
      <c r="J65" s="48"/>
      <c r="K65" s="48"/>
    </row>
    <row r="66" spans="2:11" s="79" customFormat="1" ht="19.5">
      <c r="B66" s="48"/>
      <c r="C66" s="48"/>
      <c r="D66" s="48"/>
      <c r="E66" s="48"/>
      <c r="F66" s="48"/>
      <c r="G66" s="48"/>
      <c r="H66" s="48"/>
      <c r="I66" s="48"/>
      <c r="J66" s="48"/>
      <c r="K66" s="48"/>
    </row>
    <row r="67" spans="2:11" s="79" customFormat="1" ht="19.5">
      <c r="B67" s="48" t="s">
        <v>89</v>
      </c>
      <c r="C67" s="48"/>
      <c r="D67" s="48" t="s">
        <v>88</v>
      </c>
      <c r="E67" s="48" t="s">
        <v>56</v>
      </c>
      <c r="F67" s="48"/>
      <c r="G67" s="48"/>
      <c r="H67" s="48"/>
      <c r="I67" s="48"/>
      <c r="J67" s="48" t="s">
        <v>52</v>
      </c>
      <c r="K67" s="48"/>
    </row>
  </sheetData>
  <sheetProtection/>
  <mergeCells count="39">
    <mergeCell ref="B57:H57"/>
    <mergeCell ref="A58:K58"/>
    <mergeCell ref="C52:D54"/>
    <mergeCell ref="E52:E54"/>
    <mergeCell ref="G52:G54"/>
    <mergeCell ref="H52:H54"/>
    <mergeCell ref="J52:J54"/>
    <mergeCell ref="C56:D56"/>
    <mergeCell ref="C45:D45"/>
    <mergeCell ref="C47:D47"/>
    <mergeCell ref="C48:D48"/>
    <mergeCell ref="B49:B51"/>
    <mergeCell ref="C49:D49"/>
    <mergeCell ref="C51:D51"/>
    <mergeCell ref="C35:D35"/>
    <mergeCell ref="C37:D37"/>
    <mergeCell ref="C38:D38"/>
    <mergeCell ref="C39:D39"/>
    <mergeCell ref="C40:D40"/>
    <mergeCell ref="C42:D42"/>
    <mergeCell ref="B17:D17"/>
    <mergeCell ref="B18:D18"/>
    <mergeCell ref="B20:D20"/>
    <mergeCell ref="B24:D24"/>
    <mergeCell ref="B30:D30"/>
    <mergeCell ref="C31:D31"/>
    <mergeCell ref="C10:D10"/>
    <mergeCell ref="C11:D11"/>
    <mergeCell ref="C12:D12"/>
    <mergeCell ref="B13:H13"/>
    <mergeCell ref="A14:J14"/>
    <mergeCell ref="B16:D16"/>
    <mergeCell ref="A1:K1"/>
    <mergeCell ref="J5:K5"/>
    <mergeCell ref="J6:K6"/>
    <mergeCell ref="J7:K7"/>
    <mergeCell ref="C9:D9"/>
    <mergeCell ref="G9:H9"/>
    <mergeCell ref="I9:J9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Mamun</dc:creator>
  <cp:keywords/>
  <dc:description/>
  <cp:lastModifiedBy>Microsoft</cp:lastModifiedBy>
  <cp:lastPrinted>2018-06-28T04:52:37Z</cp:lastPrinted>
  <dcterms:created xsi:type="dcterms:W3CDTF">2007-09-02T09:12:03Z</dcterms:created>
  <dcterms:modified xsi:type="dcterms:W3CDTF">2018-12-14T17:49:48Z</dcterms:modified>
  <cp:category/>
  <cp:version/>
  <cp:contentType/>
  <cp:contentStatus/>
</cp:coreProperties>
</file>