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 firstSheet="5" activeTab="10"/>
  </bookViews>
  <sheets>
    <sheet name="Raw Data" sheetId="2" r:id="rId1"/>
    <sheet name="Pareto" sheetId="3" r:id="rId2"/>
    <sheet name="Quality Metrics" sheetId="14" r:id="rId3"/>
    <sheet name="Over stc" sheetId="5" r:id="rId4"/>
    <sheet name="CAP(May'16)" sheetId="10" r:id="rId5"/>
    <sheet name="CAP( April'16)" sheetId="6" r:id="rId6"/>
    <sheet name="Gantt Chart(May'16)" sheetId="11" r:id="rId7"/>
    <sheet name="Gantt Chart(April'16)" sheetId="4" r:id="rId8"/>
    <sheet name="Control Chart" sheetId="7" r:id="rId9"/>
    <sheet name="RFT" sheetId="8" r:id="rId10"/>
    <sheet name="Sewing qty vs defects" sheetId="9" r:id="rId11"/>
    <sheet name="Sheet1" sheetId="12" r:id="rId12"/>
    <sheet name="About Author" sheetId="15" r:id="rId13"/>
  </sheets>
  <externalReferences>
    <externalReference r:id="rId14"/>
    <externalReference r:id="rId15"/>
  </externalReferences>
  <definedNames>
    <definedName name="_xlchart.v1.0" hidden="1">'[1]Day wise'!$F$3:$F$26</definedName>
    <definedName name="_xlchart.v2.12" hidden="1">'[2]Final Audit Defect%'!#REF!</definedName>
    <definedName name="_xlchart.v2.2" hidden="1">'[2]SEWING INLINE-AFTER QC'!#REF!</definedName>
    <definedName name="_xlchart.v2.6" hidden="1">#REF!</definedName>
    <definedName name="_xlchart.v2.7" hidden="1">#REF!</definedName>
    <definedName name="_xlnm.Print_Area" localSheetId="1">Pareto!$E$1:$U$26</definedName>
    <definedName name="_xlnm.Print_Area" localSheetId="2">'Quality Metrics'!$A$1:$I$31</definedName>
    <definedName name="_xlnm.Print_Area" localSheetId="0">'Raw Data'!$AE$1:$AN$15</definedName>
  </definedNames>
  <calcPr calcId="144525"/>
</workbook>
</file>

<file path=xl/calcChain.xml><?xml version="1.0" encoding="utf-8"?>
<calcChain xmlns="http://schemas.openxmlformats.org/spreadsheetml/2006/main">
  <c r="B7" i="7" l="1"/>
  <c r="E148" i="2" l="1"/>
  <c r="E149" i="2"/>
  <c r="E8" i="14" l="1"/>
  <c r="E9" i="14"/>
  <c r="E7" i="14"/>
  <c r="F9" i="14" l="1"/>
  <c r="F8" i="14"/>
  <c r="F7" i="14"/>
  <c r="C5" i="14"/>
  <c r="AJ9" i="2" l="1"/>
  <c r="AI9" i="2"/>
  <c r="AI10" i="2"/>
  <c r="AJ10" i="2" s="1"/>
  <c r="AI8" i="2"/>
  <c r="AJ8" i="2" s="1"/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B112" i="2" s="1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B42" i="2" l="1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AA601" i="2"/>
  <c r="AA602" i="2"/>
  <c r="AA603" i="2"/>
  <c r="AA604" i="2"/>
  <c r="AA605" i="2"/>
  <c r="AA606" i="2"/>
  <c r="AA607" i="2"/>
  <c r="AA608" i="2"/>
  <c r="AA609" i="2"/>
  <c r="AA610" i="2"/>
  <c r="AA611" i="2"/>
  <c r="AA612" i="2"/>
  <c r="AA613" i="2"/>
  <c r="AA614" i="2"/>
  <c r="AA615" i="2"/>
  <c r="AA616" i="2"/>
  <c r="AA617" i="2"/>
  <c r="AA618" i="2"/>
  <c r="AA619" i="2"/>
  <c r="AA620" i="2"/>
  <c r="AA621" i="2"/>
  <c r="AA622" i="2"/>
  <c r="AA623" i="2"/>
  <c r="AA624" i="2"/>
  <c r="AA625" i="2"/>
  <c r="AA626" i="2"/>
  <c r="AA627" i="2"/>
  <c r="AA628" i="2"/>
  <c r="AA629" i="2"/>
  <c r="AA630" i="2"/>
  <c r="AA631" i="2"/>
  <c r="AA632" i="2"/>
  <c r="AA633" i="2"/>
  <c r="AA634" i="2"/>
  <c r="AA635" i="2"/>
  <c r="AA636" i="2"/>
  <c r="AA637" i="2"/>
  <c r="AA638" i="2"/>
  <c r="AA639" i="2"/>
  <c r="AA640" i="2"/>
  <c r="AA641" i="2"/>
  <c r="AA642" i="2"/>
  <c r="AA643" i="2"/>
  <c r="AA644" i="2"/>
  <c r="AA645" i="2"/>
  <c r="AA646" i="2"/>
  <c r="AA647" i="2"/>
  <c r="AA648" i="2"/>
  <c r="AA649" i="2"/>
  <c r="AA650" i="2"/>
  <c r="AA651" i="2"/>
  <c r="AA652" i="2"/>
  <c r="AA653" i="2"/>
  <c r="AA654" i="2"/>
  <c r="AA655" i="2"/>
  <c r="AA656" i="2"/>
  <c r="AA657" i="2"/>
  <c r="AA658" i="2"/>
  <c r="AA659" i="2"/>
  <c r="AA660" i="2"/>
  <c r="AA661" i="2"/>
  <c r="AA662" i="2"/>
  <c r="AA663" i="2"/>
  <c r="AA664" i="2"/>
  <c r="AA665" i="2"/>
  <c r="AA666" i="2"/>
  <c r="AA667" i="2"/>
  <c r="AA668" i="2"/>
  <c r="AA669" i="2"/>
  <c r="AA670" i="2"/>
  <c r="AA671" i="2"/>
  <c r="AA672" i="2"/>
  <c r="AA673" i="2"/>
  <c r="AA674" i="2"/>
  <c r="AA675" i="2"/>
  <c r="AA676" i="2"/>
  <c r="AA677" i="2"/>
  <c r="AA678" i="2"/>
  <c r="AA679" i="2"/>
  <c r="AA680" i="2"/>
  <c r="AA681" i="2"/>
  <c r="AA682" i="2"/>
  <c r="AA683" i="2"/>
  <c r="AA684" i="2"/>
  <c r="AA685" i="2"/>
  <c r="AA686" i="2"/>
  <c r="AA687" i="2"/>
  <c r="AA688" i="2"/>
  <c r="AA689" i="2"/>
  <c r="AA690" i="2"/>
  <c r="AA691" i="2"/>
  <c r="AA692" i="2"/>
  <c r="AA693" i="2"/>
  <c r="AA694" i="2"/>
  <c r="AA695" i="2"/>
  <c r="AA696" i="2"/>
  <c r="AA697" i="2"/>
  <c r="AA698" i="2"/>
  <c r="AA699" i="2"/>
  <c r="AA700" i="2"/>
  <c r="AA701" i="2"/>
  <c r="AA702" i="2"/>
  <c r="AA703" i="2"/>
  <c r="AA704" i="2"/>
  <c r="AA705" i="2"/>
  <c r="AA706" i="2"/>
  <c r="AA707" i="2"/>
  <c r="AA708" i="2"/>
  <c r="AA709" i="2"/>
  <c r="AA710" i="2"/>
  <c r="AA711" i="2"/>
  <c r="AA712" i="2"/>
  <c r="AA713" i="2"/>
  <c r="AA714" i="2"/>
  <c r="AA715" i="2"/>
  <c r="AA716" i="2"/>
  <c r="AA717" i="2"/>
  <c r="AA718" i="2"/>
  <c r="AA719" i="2"/>
  <c r="AA720" i="2"/>
  <c r="AA721" i="2"/>
  <c r="AA722" i="2"/>
  <c r="AA723" i="2"/>
  <c r="AA724" i="2"/>
  <c r="AA725" i="2"/>
  <c r="AA726" i="2"/>
  <c r="AA727" i="2"/>
  <c r="AA728" i="2"/>
  <c r="AA729" i="2"/>
  <c r="AA730" i="2"/>
  <c r="AA731" i="2"/>
  <c r="AA732" i="2"/>
  <c r="AA733" i="2"/>
  <c r="AA734" i="2"/>
  <c r="AA735" i="2"/>
  <c r="AA736" i="2"/>
  <c r="AA737" i="2"/>
  <c r="AA738" i="2"/>
  <c r="AA739" i="2"/>
  <c r="AA740" i="2"/>
  <c r="AA741" i="2"/>
  <c r="AA742" i="2"/>
  <c r="AA743" i="2"/>
  <c r="AA744" i="2"/>
  <c r="AA745" i="2"/>
  <c r="AA746" i="2"/>
  <c r="AA747" i="2"/>
  <c r="AA748" i="2"/>
  <c r="AA749" i="2"/>
  <c r="AA750" i="2"/>
  <c r="AA751" i="2"/>
  <c r="AA752" i="2"/>
  <c r="AA753" i="2"/>
  <c r="AA754" i="2"/>
  <c r="AA755" i="2"/>
  <c r="AA756" i="2"/>
  <c r="AA757" i="2"/>
  <c r="AA758" i="2"/>
  <c r="AA759" i="2"/>
  <c r="AA760" i="2"/>
  <c r="AA761" i="2"/>
  <c r="AA762" i="2"/>
  <c r="AA763" i="2"/>
  <c r="AA764" i="2"/>
  <c r="AA765" i="2"/>
  <c r="AA766" i="2"/>
  <c r="AA767" i="2"/>
  <c r="AA768" i="2"/>
  <c r="AA769" i="2"/>
  <c r="AA770" i="2"/>
  <c r="AA771" i="2"/>
  <c r="AA772" i="2"/>
  <c r="AA773" i="2"/>
  <c r="AA774" i="2"/>
  <c r="AA775" i="2"/>
  <c r="AA776" i="2"/>
  <c r="AA777" i="2"/>
  <c r="AA778" i="2"/>
  <c r="AA779" i="2"/>
  <c r="AA780" i="2"/>
  <c r="AA781" i="2"/>
  <c r="AA782" i="2"/>
  <c r="AA783" i="2"/>
  <c r="AA784" i="2"/>
  <c r="AA785" i="2"/>
  <c r="AA786" i="2"/>
  <c r="AA787" i="2"/>
  <c r="AA788" i="2"/>
  <c r="AA789" i="2"/>
  <c r="AA790" i="2"/>
  <c r="AA791" i="2"/>
  <c r="AA792" i="2"/>
  <c r="AA793" i="2"/>
  <c r="AA794" i="2"/>
  <c r="AA795" i="2"/>
  <c r="AA796" i="2"/>
  <c r="AA797" i="2"/>
  <c r="AA798" i="2"/>
  <c r="AA799" i="2"/>
  <c r="AA800" i="2"/>
  <c r="AA801" i="2"/>
  <c r="AA802" i="2"/>
  <c r="AA803" i="2"/>
  <c r="AA804" i="2"/>
  <c r="AA805" i="2"/>
  <c r="AA806" i="2"/>
  <c r="AA807" i="2"/>
  <c r="AA808" i="2"/>
  <c r="AA809" i="2"/>
  <c r="AA810" i="2"/>
  <c r="AA811" i="2"/>
  <c r="AA812" i="2"/>
  <c r="AA813" i="2"/>
  <c r="AA814" i="2"/>
  <c r="AA815" i="2"/>
  <c r="AA816" i="2"/>
  <c r="AA817" i="2"/>
  <c r="AA818" i="2"/>
  <c r="AA819" i="2"/>
  <c r="AA820" i="2"/>
  <c r="AA821" i="2"/>
  <c r="AA822" i="2"/>
  <c r="AA823" i="2"/>
  <c r="AA824" i="2"/>
  <c r="AA825" i="2"/>
  <c r="AA826" i="2"/>
  <c r="AA827" i="2"/>
  <c r="AA828" i="2"/>
  <c r="AA829" i="2"/>
  <c r="AA830" i="2"/>
  <c r="AA831" i="2"/>
  <c r="AA832" i="2"/>
  <c r="AA833" i="2"/>
  <c r="AA834" i="2"/>
  <c r="AA835" i="2"/>
  <c r="AA836" i="2"/>
  <c r="AA837" i="2"/>
  <c r="AA838" i="2"/>
  <c r="AA839" i="2"/>
  <c r="AA840" i="2"/>
  <c r="AA841" i="2"/>
  <c r="AA842" i="2"/>
  <c r="AA843" i="2"/>
  <c r="AA844" i="2"/>
  <c r="AA845" i="2"/>
  <c r="AA846" i="2"/>
  <c r="AA847" i="2"/>
  <c r="AA848" i="2"/>
  <c r="AA849" i="2"/>
  <c r="AA850" i="2"/>
  <c r="AA851" i="2"/>
  <c r="AA852" i="2"/>
  <c r="AA853" i="2"/>
  <c r="AA854" i="2"/>
  <c r="AA855" i="2"/>
  <c r="AA856" i="2"/>
  <c r="AA857" i="2"/>
  <c r="AA858" i="2"/>
  <c r="AA859" i="2"/>
  <c r="AA860" i="2"/>
  <c r="AA861" i="2"/>
  <c r="AA862" i="2"/>
  <c r="AA863" i="2"/>
  <c r="AA864" i="2"/>
  <c r="AA865" i="2"/>
  <c r="AA866" i="2"/>
  <c r="AA867" i="2"/>
  <c r="AA868" i="2"/>
  <c r="AA869" i="2"/>
  <c r="AA870" i="2"/>
  <c r="AA871" i="2"/>
  <c r="AA872" i="2"/>
  <c r="AA873" i="2"/>
  <c r="AA874" i="2"/>
  <c r="AA875" i="2"/>
  <c r="AA876" i="2"/>
  <c r="AA877" i="2"/>
  <c r="AA878" i="2"/>
  <c r="AA879" i="2"/>
  <c r="AA880" i="2"/>
  <c r="AA881" i="2"/>
  <c r="AA882" i="2"/>
  <c r="AA883" i="2"/>
  <c r="AA884" i="2"/>
  <c r="AA885" i="2"/>
  <c r="AA886" i="2"/>
  <c r="AA887" i="2"/>
  <c r="AA888" i="2"/>
  <c r="AA889" i="2"/>
  <c r="AA890" i="2"/>
  <c r="AA891" i="2"/>
  <c r="AA892" i="2"/>
  <c r="AA893" i="2"/>
  <c r="AA894" i="2"/>
  <c r="AA895" i="2"/>
  <c r="AA896" i="2"/>
  <c r="AA897" i="2"/>
  <c r="AA898" i="2"/>
  <c r="AA899" i="2"/>
  <c r="AA900" i="2"/>
  <c r="AA901" i="2"/>
  <c r="AA902" i="2"/>
  <c r="AA903" i="2"/>
  <c r="AA904" i="2"/>
  <c r="AA905" i="2"/>
  <c r="AA906" i="2"/>
  <c r="AA907" i="2"/>
  <c r="AA908" i="2"/>
  <c r="AA909" i="2"/>
  <c r="AA910" i="2"/>
  <c r="AA911" i="2"/>
  <c r="AA912" i="2"/>
  <c r="AA913" i="2"/>
  <c r="AA914" i="2"/>
  <c r="AA915" i="2"/>
  <c r="AA916" i="2"/>
  <c r="AA917" i="2"/>
  <c r="AA918" i="2"/>
  <c r="AA919" i="2"/>
  <c r="AA920" i="2"/>
  <c r="AA921" i="2"/>
  <c r="AA922" i="2"/>
  <c r="AA923" i="2"/>
  <c r="AA924" i="2"/>
  <c r="AA925" i="2"/>
  <c r="AA926" i="2"/>
  <c r="AA927" i="2"/>
  <c r="AA928" i="2"/>
  <c r="AA929" i="2"/>
  <c r="AA930" i="2"/>
  <c r="AA931" i="2"/>
  <c r="AA932" i="2"/>
  <c r="AA933" i="2"/>
  <c r="AA934" i="2"/>
  <c r="AA935" i="2"/>
  <c r="AA936" i="2"/>
  <c r="AA937" i="2"/>
  <c r="AA938" i="2"/>
  <c r="AA939" i="2"/>
  <c r="AA940" i="2"/>
  <c r="AA941" i="2"/>
  <c r="AA942" i="2"/>
  <c r="AA943" i="2"/>
  <c r="AA944" i="2"/>
  <c r="AA945" i="2"/>
  <c r="AA946" i="2"/>
  <c r="AA947" i="2"/>
  <c r="AA948" i="2"/>
  <c r="AA949" i="2"/>
  <c r="AA950" i="2"/>
  <c r="AA951" i="2"/>
  <c r="AA952" i="2"/>
  <c r="AA953" i="2"/>
  <c r="AA954" i="2"/>
  <c r="AA955" i="2"/>
  <c r="AA956" i="2"/>
  <c r="AA957" i="2"/>
  <c r="AA958" i="2"/>
  <c r="AA959" i="2"/>
  <c r="AA960" i="2"/>
  <c r="AA961" i="2"/>
  <c r="AA962" i="2"/>
  <c r="AA963" i="2"/>
  <c r="AA964" i="2"/>
  <c r="AA965" i="2"/>
  <c r="AA966" i="2"/>
  <c r="AA967" i="2"/>
  <c r="AA968" i="2"/>
  <c r="AA969" i="2"/>
  <c r="AA970" i="2"/>
  <c r="AA971" i="2"/>
  <c r="AA972" i="2"/>
  <c r="AA973" i="2"/>
  <c r="AA974" i="2"/>
  <c r="AA975" i="2"/>
  <c r="AA976" i="2"/>
  <c r="AA977" i="2"/>
  <c r="AA978" i="2"/>
  <c r="AA979" i="2"/>
  <c r="AA980" i="2"/>
  <c r="AA981" i="2"/>
  <c r="AA982" i="2"/>
  <c r="AA983" i="2"/>
  <c r="AA984" i="2"/>
  <c r="AA985" i="2"/>
  <c r="AA986" i="2"/>
  <c r="AA987" i="2"/>
  <c r="AA988" i="2"/>
  <c r="AA989" i="2"/>
  <c r="AA990" i="2"/>
  <c r="AA991" i="2"/>
  <c r="AA992" i="2"/>
  <c r="AA993" i="2"/>
  <c r="AA994" i="2"/>
  <c r="AA995" i="2"/>
  <c r="AA996" i="2"/>
  <c r="AA997" i="2"/>
  <c r="AA998" i="2"/>
  <c r="AA999" i="2"/>
  <c r="AA1000" i="2"/>
  <c r="AA1001" i="2"/>
  <c r="AA1002" i="2"/>
  <c r="AA1003" i="2"/>
  <c r="AA1004" i="2"/>
  <c r="AA1005" i="2"/>
  <c r="AA1006" i="2"/>
  <c r="AA1007" i="2"/>
  <c r="AA1008" i="2"/>
  <c r="AA1009" i="2"/>
  <c r="AA1010" i="2"/>
  <c r="AA1011" i="2"/>
  <c r="AA1012" i="2"/>
  <c r="AA1013" i="2"/>
  <c r="AA1014" i="2"/>
  <c r="AA1015" i="2"/>
  <c r="AA1016" i="2"/>
  <c r="AA1017" i="2"/>
  <c r="AA1018" i="2"/>
  <c r="AA1019" i="2"/>
  <c r="AA1020" i="2"/>
  <c r="AA1021" i="2"/>
  <c r="AA1022" i="2"/>
  <c r="AA1023" i="2"/>
  <c r="AA1024" i="2"/>
  <c r="AA1025" i="2"/>
  <c r="AA1026" i="2"/>
  <c r="AA1027" i="2"/>
  <c r="AA1028" i="2"/>
  <c r="AA1029" i="2"/>
  <c r="AA1030" i="2"/>
  <c r="AA1031" i="2"/>
  <c r="AA1032" i="2"/>
  <c r="AA1033" i="2"/>
  <c r="AA1034" i="2"/>
  <c r="AA1035" i="2"/>
  <c r="AA1036" i="2"/>
  <c r="AA1037" i="2"/>
  <c r="AA1038" i="2"/>
  <c r="AA1039" i="2"/>
  <c r="AA1040" i="2"/>
  <c r="AA1041" i="2"/>
  <c r="AA1042" i="2"/>
  <c r="AA1043" i="2"/>
  <c r="AA1044" i="2"/>
  <c r="AA1045" i="2"/>
  <c r="AA1046" i="2"/>
  <c r="AA1047" i="2"/>
  <c r="AA1048" i="2"/>
  <c r="AA1049" i="2"/>
  <c r="AA1050" i="2"/>
  <c r="AA1051" i="2"/>
  <c r="AA1052" i="2"/>
  <c r="AA1053" i="2"/>
  <c r="AA1054" i="2"/>
  <c r="AA1055" i="2"/>
  <c r="AA1056" i="2"/>
  <c r="AA1057" i="2"/>
  <c r="AA1058" i="2"/>
  <c r="AA1059" i="2"/>
  <c r="AA1060" i="2"/>
  <c r="AA1061" i="2"/>
  <c r="AA1062" i="2"/>
  <c r="AA1063" i="2"/>
  <c r="AA1064" i="2"/>
  <c r="AA1065" i="2"/>
  <c r="AA1066" i="2"/>
  <c r="AA1067" i="2"/>
  <c r="AA1068" i="2"/>
  <c r="AA1069" i="2"/>
  <c r="AA1070" i="2"/>
  <c r="AA1071" i="2"/>
  <c r="AA1072" i="2"/>
  <c r="AA1073" i="2"/>
  <c r="AA1074" i="2"/>
  <c r="AA1075" i="2"/>
  <c r="AA1076" i="2"/>
  <c r="AA1077" i="2"/>
  <c r="AA1078" i="2"/>
  <c r="AA1079" i="2"/>
  <c r="AA1080" i="2"/>
  <c r="AA1081" i="2"/>
  <c r="AA1082" i="2"/>
  <c r="AA1083" i="2"/>
  <c r="AA1084" i="2"/>
  <c r="AA1085" i="2"/>
  <c r="AA1086" i="2"/>
  <c r="AA1087" i="2"/>
  <c r="AA1088" i="2"/>
  <c r="AA1089" i="2"/>
  <c r="AA1090" i="2"/>
  <c r="AA1091" i="2"/>
  <c r="AA1092" i="2"/>
  <c r="AA1093" i="2"/>
  <c r="AA1094" i="2"/>
  <c r="AA1095" i="2"/>
  <c r="AA1096" i="2"/>
  <c r="AA1097" i="2"/>
  <c r="AA1098" i="2"/>
  <c r="AA1099" i="2"/>
  <c r="AA1100" i="2"/>
  <c r="AA1101" i="2"/>
  <c r="AA1102" i="2"/>
  <c r="AA1103" i="2"/>
  <c r="AA1104" i="2"/>
  <c r="AA1105" i="2"/>
  <c r="AA1106" i="2"/>
  <c r="AA1107" i="2"/>
  <c r="AA1108" i="2"/>
  <c r="AA1109" i="2"/>
  <c r="AA1110" i="2"/>
  <c r="AA1111" i="2"/>
  <c r="AA1112" i="2"/>
  <c r="AA1113" i="2"/>
  <c r="AA1114" i="2"/>
  <c r="AA1115" i="2"/>
  <c r="AA1116" i="2"/>
  <c r="AA1117" i="2"/>
  <c r="AA1118" i="2"/>
  <c r="AA1119" i="2"/>
  <c r="AA1120" i="2"/>
  <c r="AA1121" i="2"/>
  <c r="AA1122" i="2"/>
  <c r="AA1123" i="2"/>
  <c r="AA1124" i="2"/>
  <c r="AA1125" i="2"/>
  <c r="AA1126" i="2"/>
  <c r="AA1127" i="2"/>
  <c r="AA1128" i="2"/>
  <c r="AA1129" i="2"/>
  <c r="AA1130" i="2"/>
  <c r="AA1131" i="2"/>
  <c r="AA1132" i="2"/>
  <c r="AA1133" i="2"/>
  <c r="AA1134" i="2"/>
  <c r="AA1135" i="2"/>
  <c r="AA1136" i="2"/>
  <c r="AA1137" i="2"/>
  <c r="AA1138" i="2"/>
  <c r="AA1139" i="2"/>
  <c r="AA1140" i="2"/>
  <c r="AA1141" i="2"/>
  <c r="AA1142" i="2"/>
  <c r="AA1143" i="2"/>
  <c r="AA1144" i="2"/>
  <c r="AA1145" i="2"/>
  <c r="AA1146" i="2"/>
  <c r="AA1147" i="2"/>
  <c r="AA1148" i="2"/>
  <c r="AA1149" i="2"/>
  <c r="AA1150" i="2"/>
  <c r="AA1151" i="2"/>
  <c r="AA1152" i="2"/>
  <c r="AA1153" i="2"/>
  <c r="AA1154" i="2"/>
  <c r="AA1155" i="2"/>
  <c r="AA1156" i="2"/>
  <c r="AA1157" i="2"/>
  <c r="AA1158" i="2"/>
  <c r="AA1159" i="2"/>
  <c r="AA1160" i="2"/>
  <c r="AA1161" i="2"/>
  <c r="AA1162" i="2"/>
  <c r="AA1163" i="2"/>
  <c r="AA1164" i="2"/>
  <c r="AA1165" i="2"/>
  <c r="AA1166" i="2"/>
  <c r="AA1167" i="2"/>
  <c r="AA1168" i="2"/>
  <c r="AA1169" i="2"/>
  <c r="AA1170" i="2"/>
  <c r="AA1171" i="2"/>
  <c r="AA1172" i="2"/>
  <c r="AA1173" i="2"/>
  <c r="AA1174" i="2"/>
  <c r="AA1175" i="2"/>
  <c r="AA1176" i="2"/>
  <c r="AA1177" i="2"/>
  <c r="AA1178" i="2"/>
  <c r="AA1179" i="2"/>
  <c r="AA1180" i="2"/>
  <c r="AA1181" i="2"/>
  <c r="AA1182" i="2"/>
  <c r="AA1183" i="2"/>
  <c r="AA1184" i="2"/>
  <c r="AA1185" i="2"/>
  <c r="AA1186" i="2"/>
  <c r="AA1187" i="2"/>
  <c r="AA1188" i="2"/>
  <c r="AA1189" i="2"/>
  <c r="AA1190" i="2"/>
  <c r="AA1191" i="2"/>
  <c r="AA1192" i="2"/>
  <c r="AA1193" i="2"/>
  <c r="AA1194" i="2"/>
  <c r="AA1195" i="2"/>
  <c r="AA1196" i="2"/>
  <c r="AA1197" i="2"/>
  <c r="AA1198" i="2"/>
  <c r="AA1199" i="2"/>
  <c r="AA1200" i="2"/>
  <c r="AA1201" i="2"/>
  <c r="AA1202" i="2"/>
  <c r="AA1203" i="2"/>
  <c r="AA1204" i="2"/>
  <c r="AA1205" i="2"/>
  <c r="AA1206" i="2"/>
  <c r="AA1207" i="2"/>
  <c r="AA7" i="2"/>
  <c r="AA6" i="2"/>
  <c r="E6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410" i="2" l="1"/>
  <c r="B398" i="2" l="1"/>
  <c r="B399" i="2"/>
  <c r="B400" i="2"/>
  <c r="B401" i="2"/>
  <c r="B402" i="2"/>
  <c r="B403" i="2"/>
  <c r="B404" i="2"/>
  <c r="B405" i="2"/>
  <c r="B406" i="2"/>
  <c r="B407" i="2"/>
  <c r="B408" i="2"/>
  <c r="B409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280" i="2" l="1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276" i="2" l="1"/>
  <c r="B277" i="2"/>
  <c r="B278" i="2"/>
  <c r="B279" i="2"/>
  <c r="B273" i="2"/>
  <c r="B274" i="2"/>
  <c r="B275" i="2"/>
  <c r="B268" i="2"/>
  <c r="B269" i="2"/>
  <c r="B270" i="2"/>
  <c r="B271" i="2"/>
  <c r="B272" i="2"/>
  <c r="B263" i="2"/>
  <c r="B264" i="2"/>
  <c r="B265" i="2"/>
  <c r="B266" i="2"/>
  <c r="B267" i="2"/>
  <c r="B252" i="2"/>
  <c r="B253" i="2"/>
  <c r="B254" i="2"/>
  <c r="B255" i="2"/>
  <c r="B256" i="2"/>
  <c r="B257" i="2"/>
  <c r="B258" i="2"/>
  <c r="B259" i="2"/>
  <c r="B260" i="2"/>
  <c r="B261" i="2"/>
  <c r="B262" i="2"/>
  <c r="D17" i="9" l="1"/>
  <c r="D18" i="9"/>
  <c r="D19" i="9"/>
  <c r="D16" i="9"/>
  <c r="B212" i="2" l="1"/>
  <c r="B213" i="2"/>
  <c r="B214" i="2"/>
  <c r="B215" i="2"/>
  <c r="B216" i="2"/>
  <c r="B4" i="8" l="1"/>
  <c r="B5" i="8" s="1"/>
  <c r="B6" i="8" s="1"/>
  <c r="B7" i="8" s="1"/>
  <c r="B8" i="8" s="1"/>
  <c r="E20" i="11" l="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D3" i="9" l="1"/>
  <c r="D4" i="9"/>
  <c r="D5" i="9"/>
  <c r="D2" i="9"/>
  <c r="B52" i="2" l="1"/>
  <c r="B37" i="2" l="1"/>
  <c r="B38" i="2"/>
  <c r="B39" i="2"/>
  <c r="B40" i="2"/>
  <c r="B41" i="2"/>
  <c r="B43" i="2"/>
  <c r="B44" i="2"/>
  <c r="B45" i="2"/>
  <c r="B46" i="2"/>
  <c r="B47" i="2"/>
  <c r="B48" i="2"/>
  <c r="B49" i="2"/>
  <c r="B50" i="2"/>
  <c r="B51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C6" i="8" l="1"/>
  <c r="D6" i="8" s="1"/>
  <c r="C5" i="8"/>
  <c r="D5" i="8" s="1"/>
  <c r="C8" i="8"/>
  <c r="D8" i="8" s="1"/>
  <c r="C4" i="8"/>
  <c r="D4" i="8" s="1"/>
  <c r="C7" i="8"/>
  <c r="D7" i="8" s="1"/>
  <c r="C3" i="8"/>
  <c r="D3" i="8" s="1"/>
  <c r="AA1208" i="2"/>
  <c r="AA1209" i="2"/>
  <c r="AA1210" i="2"/>
  <c r="AA1211" i="2"/>
  <c r="AA1212" i="2"/>
  <c r="AA1213" i="2"/>
  <c r="AA1214" i="2"/>
  <c r="AA1215" i="2"/>
  <c r="AA1216" i="2"/>
  <c r="AA1217" i="2"/>
  <c r="L5" i="2" l="1"/>
  <c r="B8" i="3" s="1"/>
  <c r="T5" i="2"/>
  <c r="B16" i="3" s="1"/>
  <c r="X5" i="2"/>
  <c r="B20" i="3" s="1"/>
  <c r="R5" i="2"/>
  <c r="B14" i="3" s="1"/>
  <c r="V5" i="2"/>
  <c r="B18" i="3" s="1"/>
  <c r="Z5" i="2"/>
  <c r="B22" i="3" s="1"/>
  <c r="P5" i="2"/>
  <c r="B12" i="3" s="1"/>
  <c r="N5" i="2"/>
  <c r="B10" i="3" s="1"/>
  <c r="E5" i="2"/>
  <c r="Y5" i="2"/>
  <c r="B21" i="3" s="1"/>
  <c r="U5" i="2"/>
  <c r="B17" i="3" s="1"/>
  <c r="Q5" i="2"/>
  <c r="B13" i="3" s="1"/>
  <c r="M5" i="2"/>
  <c r="B9" i="3" s="1"/>
  <c r="I5" i="2"/>
  <c r="B5" i="3" s="1"/>
  <c r="H5" i="2"/>
  <c r="B4" i="3" s="1"/>
  <c r="G5" i="2"/>
  <c r="B3" i="3" s="1"/>
  <c r="J5" i="2"/>
  <c r="B6" i="3" s="1"/>
  <c r="F5" i="2"/>
  <c r="B2" i="3" s="1"/>
  <c r="W5" i="2"/>
  <c r="B19" i="3" s="1"/>
  <c r="S5" i="2"/>
  <c r="B15" i="3" s="1"/>
  <c r="O5" i="2"/>
  <c r="B11" i="3" s="1"/>
  <c r="K5" i="2"/>
  <c r="B7" i="3" s="1"/>
  <c r="D5" i="2"/>
  <c r="N23" i="3" s="1"/>
  <c r="A4" i="3" l="1"/>
  <c r="A6" i="3"/>
  <c r="A8" i="3"/>
  <c r="A10" i="3"/>
  <c r="A12" i="3"/>
  <c r="A14" i="3"/>
  <c r="A16" i="3"/>
  <c r="A18" i="3"/>
  <c r="A20" i="3"/>
  <c r="A22" i="3"/>
  <c r="G4" i="3"/>
  <c r="G6" i="3"/>
  <c r="G8" i="3"/>
  <c r="G10" i="3"/>
  <c r="G12" i="3"/>
  <c r="G14" i="3"/>
  <c r="G16" i="3"/>
  <c r="G18" i="3"/>
  <c r="G20" i="3"/>
  <c r="G22" i="3"/>
  <c r="G2" i="3"/>
  <c r="H2" i="3" s="1"/>
  <c r="A3" i="3"/>
  <c r="A5" i="3"/>
  <c r="A7" i="3"/>
  <c r="A9" i="3"/>
  <c r="A11" i="3"/>
  <c r="A13" i="3"/>
  <c r="A15" i="3"/>
  <c r="A17" i="3"/>
  <c r="A19" i="3"/>
  <c r="A21" i="3"/>
  <c r="G3" i="3"/>
  <c r="G5" i="3"/>
  <c r="G7" i="3"/>
  <c r="G9" i="3"/>
  <c r="G11" i="3"/>
  <c r="G13" i="3"/>
  <c r="G15" i="3"/>
  <c r="G17" i="3"/>
  <c r="G19" i="3"/>
  <c r="G21" i="3"/>
  <c r="A2" i="3"/>
  <c r="H3" i="3" l="1"/>
  <c r="F3" i="3" s="1"/>
  <c r="H21" i="3"/>
  <c r="F21" i="3" s="1"/>
  <c r="H13" i="3"/>
  <c r="F13" i="3" s="1"/>
  <c r="H9" i="3"/>
  <c r="F9" i="3" s="1"/>
  <c r="H5" i="3"/>
  <c r="F5" i="3" s="1"/>
  <c r="H17" i="3"/>
  <c r="F17" i="3" s="1"/>
  <c r="F2" i="3"/>
  <c r="H20" i="3"/>
  <c r="F20" i="3" s="1"/>
  <c r="H16" i="3"/>
  <c r="F16" i="3" s="1"/>
  <c r="H12" i="3"/>
  <c r="F12" i="3" s="1"/>
  <c r="H8" i="3"/>
  <c r="F8" i="3" s="1"/>
  <c r="H4" i="3"/>
  <c r="F4" i="3" s="1"/>
  <c r="H19" i="3"/>
  <c r="F19" i="3" s="1"/>
  <c r="H15" i="3"/>
  <c r="F15" i="3" s="1"/>
  <c r="H11" i="3"/>
  <c r="F11" i="3" s="1"/>
  <c r="H7" i="3"/>
  <c r="F7" i="3" s="1"/>
  <c r="H22" i="3"/>
  <c r="F22" i="3" s="1"/>
  <c r="H18" i="3"/>
  <c r="F18" i="3" s="1"/>
  <c r="H14" i="3"/>
  <c r="F14" i="3" s="1"/>
  <c r="H10" i="3"/>
  <c r="F10" i="3" s="1"/>
  <c r="H6" i="3"/>
  <c r="F6" i="3" s="1"/>
  <c r="E10" i="4"/>
  <c r="E11" i="4"/>
  <c r="E12" i="4"/>
  <c r="E13" i="4"/>
  <c r="E14" i="4"/>
  <c r="E15" i="4"/>
  <c r="E16" i="4"/>
  <c r="E17" i="4"/>
  <c r="E18" i="4"/>
  <c r="E19" i="4"/>
  <c r="E20" i="4"/>
  <c r="E9" i="4" l="1"/>
  <c r="E8" i="4"/>
  <c r="E7" i="4"/>
  <c r="E6" i="4"/>
  <c r="B24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5" i="2"/>
  <c r="B26" i="2"/>
  <c r="B27" i="2"/>
  <c r="B28" i="2"/>
  <c r="B29" i="2"/>
  <c r="B30" i="2"/>
  <c r="B31" i="2"/>
  <c r="B32" i="2"/>
  <c r="B33" i="2"/>
  <c r="B34" i="2"/>
  <c r="B35" i="2"/>
  <c r="B36" i="2"/>
  <c r="B6" i="2" l="1"/>
  <c r="B5" i="2" l="1"/>
  <c r="C5" i="2"/>
  <c r="I2" i="3"/>
  <c r="I3" i="3" s="1"/>
  <c r="I4" i="3" s="1"/>
  <c r="I5" i="3" l="1"/>
  <c r="I6" i="3" l="1"/>
  <c r="I7" i="3" l="1"/>
  <c r="I8" i="3" l="1"/>
  <c r="I9" i="3" l="1"/>
  <c r="I10" i="3" l="1"/>
  <c r="I11" i="3" l="1"/>
  <c r="I12" i="3" l="1"/>
  <c r="I13" i="3" l="1"/>
  <c r="I14" i="3" l="1"/>
  <c r="I15" i="3" l="1"/>
  <c r="I16" i="3" l="1"/>
  <c r="I17" i="3" l="1"/>
  <c r="I18" i="3" l="1"/>
  <c r="I19" i="3" l="1"/>
  <c r="I20" i="3" l="1"/>
  <c r="I21" i="3" l="1"/>
  <c r="I22" i="3" l="1"/>
  <c r="J21" i="3" l="1"/>
  <c r="N22" i="3"/>
  <c r="N24" i="3" s="1"/>
  <c r="Q22" i="3" s="1"/>
  <c r="J22" i="3"/>
  <c r="J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</calcChain>
</file>

<file path=xl/sharedStrings.xml><?xml version="1.0" encoding="utf-8"?>
<sst xmlns="http://schemas.openxmlformats.org/spreadsheetml/2006/main" count="214" uniqueCount="128">
  <si>
    <t>RFT</t>
  </si>
  <si>
    <t>Defect Classification</t>
  </si>
  <si>
    <t>Date</t>
  </si>
  <si>
    <t>Actual RFT</t>
  </si>
  <si>
    <t>Target RFT</t>
  </si>
  <si>
    <t>Total Check Qty</t>
  </si>
  <si>
    <t>Total Defects</t>
  </si>
  <si>
    <t>Work manship</t>
  </si>
  <si>
    <t>Others</t>
  </si>
  <si>
    <t>Pleat</t>
  </si>
  <si>
    <t>Wavy/Puckering</t>
  </si>
  <si>
    <t>Roping</t>
  </si>
  <si>
    <t>Skip Stitch</t>
  </si>
  <si>
    <t>Broken Stitch</t>
  </si>
  <si>
    <t>Run off stitch</t>
  </si>
  <si>
    <t>Joint Stitch</t>
  </si>
  <si>
    <t>Uneven/Excess Seam Gauge</t>
  </si>
  <si>
    <t>Poor Shape</t>
  </si>
  <si>
    <t>Pkt Hi-low</t>
  </si>
  <si>
    <t>Thread tension Loose/ Tight</t>
  </si>
  <si>
    <t>Inconsistency SPI</t>
  </si>
  <si>
    <t>Raw Edge</t>
  </si>
  <si>
    <t>Bartack Missing</t>
  </si>
  <si>
    <t>Oil Strain/Dirty Stain</t>
  </si>
  <si>
    <t>Damage</t>
  </si>
  <si>
    <t>Needle Mark/Cut</t>
  </si>
  <si>
    <t>Open Stitch</t>
  </si>
  <si>
    <t>Mouth Close Up Down</t>
  </si>
  <si>
    <t>Untrimming Thread</t>
  </si>
  <si>
    <t>Count</t>
  </si>
  <si>
    <t>Criteria</t>
  </si>
  <si>
    <t>Cumulative Count</t>
  </si>
  <si>
    <t>Cumulative %</t>
  </si>
  <si>
    <t>START DATE</t>
  </si>
  <si>
    <t>END DATE</t>
  </si>
  <si>
    <t>DESCRIPTION</t>
  </si>
  <si>
    <t>DUARNATION (days)</t>
  </si>
  <si>
    <t>QUALITY TOOLS</t>
  </si>
  <si>
    <t>CAUSE AND EFFECT DIAGRAM</t>
  </si>
  <si>
    <t>MEASUREMENT</t>
  </si>
  <si>
    <t>MATERIALS</t>
  </si>
  <si>
    <t>METHOD</t>
  </si>
  <si>
    <t>PROBLEM</t>
  </si>
  <si>
    <t>STATEMENT</t>
  </si>
  <si>
    <t>ENVIRONMENT</t>
  </si>
  <si>
    <t>MANPOWER</t>
  </si>
  <si>
    <t>MACHINE</t>
  </si>
  <si>
    <t>OBJECTIVES</t>
  </si>
  <si>
    <t>TASKS</t>
  </si>
  <si>
    <t>SUCCESS CRITERIA</t>
  </si>
  <si>
    <t>REMARKS</t>
  </si>
  <si>
    <t>Reduce Open Stitch</t>
  </si>
  <si>
    <t>Check Thread Quality</t>
  </si>
  <si>
    <t>Check Thread Size</t>
  </si>
  <si>
    <t>Check Thread Type</t>
  </si>
  <si>
    <t>Check SPI</t>
  </si>
  <si>
    <t>Meeting With Controllers</t>
  </si>
  <si>
    <t>Meeting with supervisors</t>
  </si>
  <si>
    <t>Open stitch reduction project</t>
  </si>
  <si>
    <t>MTD</t>
  </si>
  <si>
    <t>APR</t>
  </si>
  <si>
    <t>YTD EFF</t>
  </si>
  <si>
    <t>MAY</t>
  </si>
  <si>
    <t>Pareto Chart OF Sewing Defects</t>
  </si>
  <si>
    <t>From</t>
  </si>
  <si>
    <t>To</t>
  </si>
  <si>
    <t>Week</t>
  </si>
  <si>
    <t>Week 1</t>
  </si>
  <si>
    <t>Week 2</t>
  </si>
  <si>
    <t>Week 3</t>
  </si>
  <si>
    <t>Week 4</t>
  </si>
  <si>
    <t>Sewing QTY</t>
  </si>
  <si>
    <t>Defect %</t>
  </si>
  <si>
    <t>JUN</t>
  </si>
  <si>
    <t>JUL</t>
  </si>
  <si>
    <t>AUG</t>
  </si>
  <si>
    <t>Month: April'16</t>
  </si>
  <si>
    <t>Reduce Skip Stitch</t>
  </si>
  <si>
    <t>Audit thread Quality Thread Quality</t>
  </si>
  <si>
    <t>Audit Machine maintenance Schedule</t>
  </si>
  <si>
    <t>Audit Operator handling</t>
  </si>
  <si>
    <t>Meeting With Mechanics</t>
  </si>
  <si>
    <t>Skip Stitch stitch reduction project</t>
  </si>
  <si>
    <t>Sewing Reject</t>
  </si>
  <si>
    <t>Sewing Reject %</t>
  </si>
  <si>
    <t>Month: August'16</t>
  </si>
  <si>
    <t>Sewing AQL Report</t>
  </si>
  <si>
    <t>Un even top stitch</t>
  </si>
  <si>
    <t>Down stitch</t>
  </si>
  <si>
    <t>Broken stitch</t>
  </si>
  <si>
    <t>Skip stitch</t>
  </si>
  <si>
    <t>Up-Down position</t>
  </si>
  <si>
    <t>Puckering</t>
  </si>
  <si>
    <t>Rejected</t>
  </si>
  <si>
    <t>Visible joint</t>
  </si>
  <si>
    <t>label displace</t>
  </si>
  <si>
    <t>Uneven lob</t>
  </si>
  <si>
    <t>Wrong embroidery</t>
  </si>
  <si>
    <t>Loop slanted</t>
  </si>
  <si>
    <t>Raw edge out</t>
  </si>
  <si>
    <t>Open stitch</t>
  </si>
  <si>
    <t xml:space="preserve">Un cut thread </t>
  </si>
  <si>
    <t>Over stitch</t>
  </si>
  <si>
    <t>Check up down</t>
  </si>
  <si>
    <t>short stitch</t>
  </si>
  <si>
    <t xml:space="preserve">Line: </t>
  </si>
  <si>
    <t>Line:</t>
  </si>
  <si>
    <t>1A</t>
  </si>
  <si>
    <t>Duration</t>
  </si>
  <si>
    <t xml:space="preserve">Weekly </t>
  </si>
  <si>
    <t>Defect Qty</t>
  </si>
  <si>
    <t>1st Pass QTY.</t>
  </si>
  <si>
    <t>Remarks</t>
  </si>
  <si>
    <t>SEWING QUALITY METRICS DATA</t>
  </si>
  <si>
    <t>YTD</t>
  </si>
  <si>
    <t>Line</t>
  </si>
  <si>
    <t>Total Defect</t>
  </si>
  <si>
    <t>Production</t>
  </si>
  <si>
    <t>Total Defective %</t>
  </si>
  <si>
    <t>Month</t>
  </si>
  <si>
    <t>December -Week 3</t>
  </si>
  <si>
    <t>A.M. Amirul Islam (Washim)</t>
  </si>
  <si>
    <t>Phone: +8801929643301, +8801784094754</t>
  </si>
  <si>
    <t>E-mail: amirul.washim7@gmail.com</t>
  </si>
  <si>
    <t>Facebook: Amirul Islam Washim</t>
  </si>
  <si>
    <t xml:space="preserve">Linkedin: </t>
  </si>
  <si>
    <t>A. M. Amirul Islam</t>
  </si>
  <si>
    <t>www.ordnur.com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</si>
</sst>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m/d/yy;@"/>
    <numFmt numFmtId="166" formatCode="m/d;@"/>
    <numFmt numFmtId="167" formatCode="[$-409]d/mmm/yy;@"/>
    <numFmt numFmtId="168" formatCode="_-* #,##0.00_-;\-* #,##0.00_-;_-* &quot;-&quot;??_-;_-@_-"/>
    <numFmt numFmtId="169" formatCode="_-&quot;$&quot;* #,##0.00_-;\-&quot;$&quot;* #,##0.00_-;_-&quot;$&quot;* &quot;-&quot;??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entury Gothic"/>
      <family val="2"/>
    </font>
    <font>
      <sz val="22"/>
      <color theme="0"/>
      <name val="Century Gothic"/>
      <family val="2"/>
    </font>
    <font>
      <sz val="16"/>
      <color theme="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sz val="9"/>
      <name val="VNI-Helve"/>
      <family val="2"/>
    </font>
    <font>
      <b/>
      <sz val="26"/>
      <name val="VNI-Helve"/>
    </font>
    <font>
      <b/>
      <sz val="9"/>
      <name val="VNI-Helve"/>
    </font>
    <font>
      <b/>
      <sz val="10"/>
      <name val="VNI-Helve"/>
    </font>
    <font>
      <sz val="9"/>
      <color theme="0"/>
      <name val="VNI-Helve"/>
      <family val="2"/>
    </font>
    <font>
      <b/>
      <sz val="7"/>
      <name val="VNI-Helve"/>
    </font>
    <font>
      <b/>
      <sz val="11"/>
      <name val="VNI-Helve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sz val="9"/>
      <name val="Arial Unicode MS"/>
      <family val="2"/>
      <charset val="136"/>
    </font>
    <font>
      <sz val="11"/>
      <name val="Arial Unicode MS"/>
      <family val="2"/>
      <charset val="136"/>
    </font>
    <font>
      <b/>
      <sz val="9"/>
      <name val="Arial Unicode MS"/>
      <family val="2"/>
      <charset val="136"/>
    </font>
    <font>
      <sz val="9"/>
      <name val="Times New Roman"/>
      <family val="1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Arial Unicode MS"/>
      <family val="2"/>
      <charset val="136"/>
    </font>
    <font>
      <sz val="11"/>
      <color theme="0"/>
      <name val="Arial Unicode MS"/>
      <family val="2"/>
      <charset val="136"/>
    </font>
    <font>
      <b/>
      <sz val="9"/>
      <color theme="0"/>
      <name val="Arial Unicode MS"/>
      <family val="2"/>
      <charset val="136"/>
    </font>
    <font>
      <sz val="9"/>
      <color theme="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9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0"/>
      <color theme="10"/>
      <name val="Arial"/>
      <family val="2"/>
    </font>
    <font>
      <sz val="12"/>
      <name val="新細明體"/>
      <family val="1"/>
      <charset val="136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1"/>
      <color indexed="8"/>
      <name val="宋体"/>
      <charset val="134"/>
    </font>
    <font>
      <sz val="11"/>
      <color indexed="8"/>
      <name val="Calibri"/>
      <family val="2"/>
    </font>
    <font>
      <sz val="12"/>
      <name val="新細明體"/>
      <family val="1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26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40" fillId="0" borderId="0"/>
    <xf numFmtId="0" fontId="44" fillId="0" borderId="0" applyNumberFormat="0" applyFill="0" applyBorder="0" applyAlignment="0" applyProtection="0"/>
    <xf numFmtId="0" fontId="40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9" fillId="0" borderId="0"/>
    <xf numFmtId="0" fontId="50" fillId="0" borderId="0"/>
    <xf numFmtId="0" fontId="40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51" fillId="0" borderId="0">
      <alignment vertical="center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40" fillId="0" borderId="0">
      <alignment vertical="top"/>
    </xf>
    <xf numFmtId="0" fontId="50" fillId="17" borderId="35" applyNumberFormat="0" applyFont="0" applyAlignment="0" applyProtection="0"/>
    <xf numFmtId="9" fontId="40" fillId="0" borderId="0" applyFont="0" applyFill="0" applyBorder="0" applyAlignment="0" applyProtection="0"/>
    <xf numFmtId="14" fontId="40" fillId="2" borderId="2"/>
    <xf numFmtId="14" fontId="40" fillId="2" borderId="2"/>
    <xf numFmtId="0" fontId="40" fillId="0" borderId="0"/>
    <xf numFmtId="0" fontId="39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2" xfId="0" applyBorder="1"/>
    <xf numFmtId="0" fontId="0" fillId="0" borderId="0" xfId="0" applyFont="1" applyFill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6" borderId="0" xfId="0" applyFont="1" applyFill="1"/>
    <xf numFmtId="0" fontId="7" fillId="6" borderId="0" xfId="0" applyFont="1" applyFill="1"/>
    <xf numFmtId="0" fontId="0" fillId="6" borderId="0" xfId="0" applyFill="1"/>
    <xf numFmtId="0" fontId="0" fillId="2" borderId="0" xfId="0" applyFill="1"/>
    <xf numFmtId="0" fontId="9" fillId="8" borderId="2" xfId="0" applyFont="1" applyFill="1" applyBorder="1" applyAlignment="1">
      <alignment horizontal="center" vertical="center" wrapText="1" readingOrder="1"/>
    </xf>
    <xf numFmtId="0" fontId="10" fillId="8" borderId="1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65" fontId="11" fillId="2" borderId="2" xfId="0" applyNumberFormat="1" applyFont="1" applyFill="1" applyBorder="1" applyAlignment="1">
      <alignment horizontal="left" vertical="center" wrapText="1" readingOrder="1"/>
    </xf>
    <xf numFmtId="0" fontId="11" fillId="2" borderId="2" xfId="0" applyFont="1" applyFill="1" applyBorder="1" applyAlignment="1">
      <alignment horizontal="left" vertical="center" wrapText="1" readingOrder="1"/>
    </xf>
    <xf numFmtId="0" fontId="11" fillId="9" borderId="2" xfId="0" applyFont="1" applyFill="1" applyBorder="1" applyAlignment="1">
      <alignment horizontal="center" vertical="center" wrapText="1" readingOrder="1"/>
    </xf>
    <xf numFmtId="165" fontId="11" fillId="9" borderId="2" xfId="0" applyNumberFormat="1" applyFont="1" applyFill="1" applyBorder="1" applyAlignment="1">
      <alignment horizontal="left" vertical="center" wrapText="1" readingOrder="1"/>
    </xf>
    <xf numFmtId="0" fontId="11" fillId="9" borderId="2" xfId="0" applyFont="1" applyFill="1" applyBorder="1" applyAlignment="1">
      <alignment horizontal="left" vertical="center" wrapText="1" readingOrder="1"/>
    </xf>
    <xf numFmtId="0" fontId="12" fillId="0" borderId="0" xfId="2"/>
    <xf numFmtId="0" fontId="13" fillId="0" borderId="0" xfId="2" applyFont="1"/>
    <xf numFmtId="0" fontId="12" fillId="0" borderId="6" xfId="2" applyBorder="1"/>
    <xf numFmtId="0" fontId="14" fillId="0" borderId="6" xfId="2" applyFont="1" applyBorder="1"/>
    <xf numFmtId="0" fontId="15" fillId="0" borderId="0" xfId="2" applyFont="1"/>
    <xf numFmtId="0" fontId="17" fillId="0" borderId="0" xfId="2" applyFont="1"/>
    <xf numFmtId="0" fontId="16" fillId="0" borderId="0" xfId="2" applyFont="1" applyFill="1" applyBorder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0" fontId="0" fillId="0" borderId="0" xfId="1" applyNumberFormat="1" applyFont="1"/>
    <xf numFmtId="0" fontId="5" fillId="0" borderId="2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14" fontId="0" fillId="13" borderId="2" xfId="0" applyNumberFormat="1" applyFill="1" applyBorder="1" applyAlignment="1">
      <alignment horizontal="center" vertical="center"/>
    </xf>
    <xf numFmtId="10" fontId="0" fillId="13" borderId="2" xfId="1" applyNumberFormat="1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10" fontId="0" fillId="13" borderId="2" xfId="0" applyNumberForma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 readingOrder="1"/>
    </xf>
    <xf numFmtId="10" fontId="0" fillId="0" borderId="0" xfId="0" applyNumberFormat="1"/>
    <xf numFmtId="0" fontId="0" fillId="13" borderId="2" xfId="1" applyNumberFormat="1" applyFont="1" applyFill="1" applyBorder="1" applyAlignment="1">
      <alignment horizontal="center" vertical="center"/>
    </xf>
    <xf numFmtId="164" fontId="25" fillId="2" borderId="2" xfId="0" applyNumberFormat="1" applyFont="1" applyFill="1" applyBorder="1" applyAlignment="1">
      <alignment horizontal="center" vertical="center" textRotation="90" wrapText="1"/>
    </xf>
    <xf numFmtId="164" fontId="23" fillId="2" borderId="2" xfId="0" applyNumberFormat="1" applyFont="1" applyFill="1" applyBorder="1" applyAlignment="1">
      <alignment horizontal="center" vertical="center" textRotation="90" wrapText="1"/>
    </xf>
    <xf numFmtId="16" fontId="0" fillId="0" borderId="0" xfId="0" applyNumberFormat="1"/>
    <xf numFmtId="16" fontId="0" fillId="0" borderId="2" xfId="0" applyNumberFormat="1" applyBorder="1"/>
    <xf numFmtId="164" fontId="30" fillId="3" borderId="3" xfId="0" applyNumberFormat="1" applyFont="1" applyFill="1" applyBorder="1" applyAlignment="1">
      <alignment horizontal="center" vertical="center" textRotation="90" wrapText="1"/>
    </xf>
    <xf numFmtId="164" fontId="32" fillId="3" borderId="2" xfId="0" applyNumberFormat="1" applyFont="1" applyFill="1" applyBorder="1" applyAlignment="1">
      <alignment horizontal="center" vertical="center" textRotation="90" wrapText="1"/>
    </xf>
    <xf numFmtId="10" fontId="33" fillId="11" borderId="2" xfId="0" applyNumberFormat="1" applyFont="1" applyFill="1" applyBorder="1" applyAlignment="1">
      <alignment horizontal="center" vertical="center"/>
    </xf>
    <xf numFmtId="10" fontId="28" fillId="0" borderId="2" xfId="0" applyNumberFormat="1" applyFont="1" applyBorder="1" applyAlignment="1">
      <alignment horizontal="center" vertical="center"/>
    </xf>
    <xf numFmtId="9" fontId="28" fillId="5" borderId="2" xfId="0" applyNumberFormat="1" applyFont="1" applyFill="1" applyBorder="1" applyAlignment="1">
      <alignment horizontal="center" vertical="center"/>
    </xf>
    <xf numFmtId="0" fontId="34" fillId="2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28" fillId="14" borderId="2" xfId="0" applyFont="1" applyFill="1" applyBorder="1" applyAlignment="1">
      <alignment horizontal="center"/>
    </xf>
    <xf numFmtId="164" fontId="35" fillId="2" borderId="2" xfId="0" applyNumberFormat="1" applyFont="1" applyFill="1" applyBorder="1" applyAlignment="1">
      <alignment horizontal="center" vertical="center" textRotation="90" wrapText="1"/>
    </xf>
    <xf numFmtId="0" fontId="18" fillId="0" borderId="0" xfId="2" applyFont="1"/>
    <xf numFmtId="0" fontId="33" fillId="11" borderId="2" xfId="0" applyFont="1" applyFill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16" fontId="33" fillId="2" borderId="0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10" fontId="33" fillId="0" borderId="2" xfId="0" applyNumberFormat="1" applyFont="1" applyBorder="1" applyAlignment="1">
      <alignment horizontal="center" vertical="center"/>
    </xf>
    <xf numFmtId="9" fontId="33" fillId="0" borderId="2" xfId="0" applyNumberFormat="1" applyFont="1" applyBorder="1" applyAlignment="1">
      <alignment horizontal="center" vertical="center"/>
    </xf>
    <xf numFmtId="0" fontId="34" fillId="2" borderId="20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7" fontId="27" fillId="0" borderId="2" xfId="0" applyNumberFormat="1" applyFont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3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3" fillId="11" borderId="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0" fontId="37" fillId="0" borderId="0" xfId="0" applyNumberFormat="1" applyFont="1" applyBorder="1" applyAlignment="1">
      <alignment vertical="center"/>
    </xf>
    <xf numFmtId="0" fontId="0" fillId="0" borderId="0" xfId="0" applyBorder="1"/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0" fontId="19" fillId="0" borderId="13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6" fontId="28" fillId="4" borderId="2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10" borderId="2" xfId="0" applyFont="1" applyFill="1" applyBorder="1" applyAlignment="1">
      <alignment horizontal="center" vertical="center"/>
    </xf>
    <xf numFmtId="16" fontId="27" fillId="4" borderId="2" xfId="0" applyNumberFormat="1" applyFont="1" applyFill="1" applyBorder="1" applyAlignment="1">
      <alignment horizontal="center" vertical="center"/>
    </xf>
    <xf numFmtId="0" fontId="38" fillId="15" borderId="7" xfId="0" applyFont="1" applyFill="1" applyBorder="1" applyAlignment="1">
      <alignment horizontal="center" vertical="center"/>
    </xf>
    <xf numFmtId="0" fontId="38" fillId="15" borderId="8" xfId="0" applyFont="1" applyFill="1" applyBorder="1" applyAlignment="1">
      <alignment horizontal="center" vertical="center"/>
    </xf>
    <xf numFmtId="0" fontId="38" fillId="15" borderId="8" xfId="0" applyFont="1" applyFill="1" applyBorder="1" applyAlignment="1">
      <alignment horizontal="center" vertical="center" wrapText="1"/>
    </xf>
    <xf numFmtId="0" fontId="38" fillId="15" borderId="9" xfId="0" applyFont="1" applyFill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 wrapText="1"/>
    </xf>
    <xf numFmtId="0" fontId="20" fillId="16" borderId="2" xfId="0" applyFont="1" applyFill="1" applyBorder="1" applyAlignment="1">
      <alignment horizontal="center" vertical="center"/>
    </xf>
    <xf numFmtId="10" fontId="20" fillId="16" borderId="11" xfId="1" applyNumberFormat="1" applyFont="1" applyFill="1" applyBorder="1" applyAlignment="1">
      <alignment horizontal="center" vertical="center"/>
    </xf>
    <xf numFmtId="0" fontId="20" fillId="16" borderId="12" xfId="0" applyFont="1" applyFill="1" applyBorder="1" applyAlignment="1">
      <alignment horizontal="center" vertical="center"/>
    </xf>
    <xf numFmtId="10" fontId="20" fillId="16" borderId="13" xfId="1" applyNumberFormat="1" applyFont="1" applyFill="1" applyBorder="1" applyAlignment="1">
      <alignment horizontal="center" vertical="center"/>
    </xf>
    <xf numFmtId="0" fontId="40" fillId="0" borderId="0" xfId="3"/>
    <xf numFmtId="0" fontId="43" fillId="0" borderId="0" xfId="3" applyFont="1" applyAlignment="1"/>
    <xf numFmtId="0" fontId="44" fillId="0" borderId="0" xfId="4" applyFont="1"/>
    <xf numFmtId="0" fontId="44" fillId="0" borderId="0" xfId="4"/>
    <xf numFmtId="0" fontId="44" fillId="0" borderId="0" xfId="4" applyAlignment="1">
      <alignment horizontal="center" vertical="center"/>
    </xf>
    <xf numFmtId="0" fontId="44" fillId="0" borderId="0" xfId="4" applyAlignment="1">
      <alignment horizontal="left" vertical="center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164" fontId="29" fillId="3" borderId="2" xfId="0" applyNumberFormat="1" applyFont="1" applyFill="1" applyBorder="1" applyAlignment="1">
      <alignment horizontal="center" vertical="center" wrapText="1"/>
    </xf>
    <xf numFmtId="164" fontId="30" fillId="3" borderId="2" xfId="0" applyNumberFormat="1" applyFont="1" applyFill="1" applyBorder="1" applyAlignment="1">
      <alignment horizontal="center" vertical="center" wrapText="1"/>
    </xf>
    <xf numFmtId="164" fontId="30" fillId="3" borderId="2" xfId="0" applyNumberFormat="1" applyFont="1" applyFill="1" applyBorder="1" applyAlignment="1">
      <alignment horizontal="center" vertical="center" textRotation="90" wrapText="1"/>
    </xf>
    <xf numFmtId="164" fontId="31" fillId="3" borderId="3" xfId="0" applyNumberFormat="1" applyFont="1" applyFill="1" applyBorder="1" applyAlignment="1">
      <alignment horizontal="center" vertical="center" wrapText="1"/>
    </xf>
    <xf numFmtId="164" fontId="31" fillId="3" borderId="4" xfId="0" applyNumberFormat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10" fontId="37" fillId="0" borderId="25" xfId="0" applyNumberFormat="1" applyFont="1" applyBorder="1" applyAlignment="1">
      <alignment horizontal="center" vertical="center"/>
    </xf>
    <xf numFmtId="10" fontId="37" fillId="0" borderId="26" xfId="0" applyNumberFormat="1" applyFont="1" applyBorder="1" applyAlignment="1">
      <alignment horizontal="center" vertical="center"/>
    </xf>
    <xf numFmtId="10" fontId="37" fillId="0" borderId="27" xfId="0" applyNumberFormat="1" applyFont="1" applyBorder="1" applyAlignment="1">
      <alignment horizontal="center" vertical="center"/>
    </xf>
    <xf numFmtId="10" fontId="37" fillId="0" borderId="28" xfId="0" applyNumberFormat="1" applyFont="1" applyBorder="1" applyAlignment="1">
      <alignment horizontal="center" vertical="center"/>
    </xf>
    <xf numFmtId="10" fontId="37" fillId="0" borderId="29" xfId="0" applyNumberFormat="1" applyFont="1" applyBorder="1" applyAlignment="1">
      <alignment horizontal="center" vertical="center"/>
    </xf>
    <xf numFmtId="10" fontId="37" fillId="0" borderId="30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8" fillId="7" borderId="0" xfId="0" applyFont="1" applyFill="1" applyBorder="1" applyAlignment="1">
      <alignment horizontal="center" vertical="center" wrapText="1" readingOrder="1"/>
    </xf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4" fontId="22" fillId="2" borderId="3" xfId="0" applyNumberFormat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 vertical="center" textRotation="90" wrapText="1"/>
    </xf>
    <xf numFmtId="164" fontId="24" fillId="2" borderId="2" xfId="0" applyNumberFormat="1" applyFont="1" applyFill="1" applyBorder="1" applyAlignment="1">
      <alignment horizontal="center" vertical="center" wrapText="1"/>
    </xf>
    <xf numFmtId="0" fontId="41" fillId="0" borderId="0" xfId="3" applyFont="1" applyAlignment="1">
      <alignment horizontal="left" vertical="center" wrapText="1"/>
    </xf>
    <xf numFmtId="0" fontId="42" fillId="0" borderId="0" xfId="3" applyFont="1" applyAlignment="1">
      <alignment wrapText="1"/>
    </xf>
    <xf numFmtId="0" fontId="44" fillId="0" borderId="0" xfId="4" applyFont="1" applyAlignment="1">
      <alignment horizontal="left" vertical="center" wrapText="1"/>
    </xf>
  </cellXfs>
  <cellStyles count="626">
    <cellStyle name="_F10 capacity planning for ALL ftys-090409" xfId="5"/>
    <cellStyle name="20% - Accent1 10" xfId="6"/>
    <cellStyle name="20% - Accent1 10 2" xfId="7"/>
    <cellStyle name="20% - Accent1 11" xfId="8"/>
    <cellStyle name="20% - Accent1 11 2" xfId="9"/>
    <cellStyle name="20% - Accent1 12" xfId="10"/>
    <cellStyle name="20% - Accent1 12 2" xfId="11"/>
    <cellStyle name="20% - Accent1 13" xfId="12"/>
    <cellStyle name="20% - Accent1 13 2" xfId="13"/>
    <cellStyle name="20% - Accent1 14" xfId="14"/>
    <cellStyle name="20% - Accent1 15" xfId="15"/>
    <cellStyle name="20% - Accent1 2" xfId="16"/>
    <cellStyle name="20% - Accent1 2 2" xfId="17"/>
    <cellStyle name="20% - Accent1 2 2 2" xfId="18"/>
    <cellStyle name="20% - Accent1 2 3" xfId="19"/>
    <cellStyle name="20% - Accent1 3" xfId="20"/>
    <cellStyle name="20% - Accent1 3 2" xfId="21"/>
    <cellStyle name="20% - Accent1 4" xfId="22"/>
    <cellStyle name="20% - Accent1 4 2" xfId="23"/>
    <cellStyle name="20% - Accent1 5" xfId="24"/>
    <cellStyle name="20% - Accent1 5 2" xfId="25"/>
    <cellStyle name="20% - Accent1 6" xfId="26"/>
    <cellStyle name="20% - Accent1 6 2" xfId="27"/>
    <cellStyle name="20% - Accent1 7" xfId="28"/>
    <cellStyle name="20% - Accent1 7 2" xfId="29"/>
    <cellStyle name="20% - Accent1 8" xfId="30"/>
    <cellStyle name="20% - Accent1 8 2" xfId="31"/>
    <cellStyle name="20% - Accent1 9" xfId="32"/>
    <cellStyle name="20% - Accent1 9 2" xfId="33"/>
    <cellStyle name="20% - Accent2 10" xfId="34"/>
    <cellStyle name="20% - Accent2 10 2" xfId="35"/>
    <cellStyle name="20% - Accent2 11" xfId="36"/>
    <cellStyle name="20% - Accent2 11 2" xfId="37"/>
    <cellStyle name="20% - Accent2 12" xfId="38"/>
    <cellStyle name="20% - Accent2 12 2" xfId="39"/>
    <cellStyle name="20% - Accent2 13" xfId="40"/>
    <cellStyle name="20% - Accent2 13 2" xfId="41"/>
    <cellStyle name="20% - Accent2 14" xfId="42"/>
    <cellStyle name="20% - Accent2 15" xfId="43"/>
    <cellStyle name="20% - Accent2 2" xfId="44"/>
    <cellStyle name="20% - Accent2 2 2" xfId="45"/>
    <cellStyle name="20% - Accent2 2 2 2" xfId="46"/>
    <cellStyle name="20% - Accent2 2 3" xfId="47"/>
    <cellStyle name="20% - Accent2 3" xfId="48"/>
    <cellStyle name="20% - Accent2 3 2" xfId="49"/>
    <cellStyle name="20% - Accent2 4" xfId="50"/>
    <cellStyle name="20% - Accent2 4 2" xfId="51"/>
    <cellStyle name="20% - Accent2 5" xfId="52"/>
    <cellStyle name="20% - Accent2 5 2" xfId="53"/>
    <cellStyle name="20% - Accent2 6" xfId="54"/>
    <cellStyle name="20% - Accent2 6 2" xfId="55"/>
    <cellStyle name="20% - Accent2 7" xfId="56"/>
    <cellStyle name="20% - Accent2 7 2" xfId="57"/>
    <cellStyle name="20% - Accent2 8" xfId="58"/>
    <cellStyle name="20% - Accent2 8 2" xfId="59"/>
    <cellStyle name="20% - Accent2 9" xfId="60"/>
    <cellStyle name="20% - Accent2 9 2" xfId="61"/>
    <cellStyle name="20% - Accent3 10" xfId="62"/>
    <cellStyle name="20% - Accent3 10 2" xfId="63"/>
    <cellStyle name="20% - Accent3 11" xfId="64"/>
    <cellStyle name="20% - Accent3 11 2" xfId="65"/>
    <cellStyle name="20% - Accent3 12" xfId="66"/>
    <cellStyle name="20% - Accent3 12 2" xfId="67"/>
    <cellStyle name="20% - Accent3 13" xfId="68"/>
    <cellStyle name="20% - Accent3 13 2" xfId="69"/>
    <cellStyle name="20% - Accent3 14" xfId="70"/>
    <cellStyle name="20% - Accent3 15" xfId="71"/>
    <cellStyle name="20% - Accent3 2" xfId="72"/>
    <cellStyle name="20% - Accent3 2 2" xfId="73"/>
    <cellStyle name="20% - Accent3 2 2 2" xfId="74"/>
    <cellStyle name="20% - Accent3 2 3" xfId="75"/>
    <cellStyle name="20% - Accent3 3" xfId="76"/>
    <cellStyle name="20% - Accent3 3 2" xfId="77"/>
    <cellStyle name="20% - Accent3 4" xfId="78"/>
    <cellStyle name="20% - Accent3 4 2" xfId="79"/>
    <cellStyle name="20% - Accent3 5" xfId="80"/>
    <cellStyle name="20% - Accent3 5 2" xfId="81"/>
    <cellStyle name="20% - Accent3 6" xfId="82"/>
    <cellStyle name="20% - Accent3 6 2" xfId="83"/>
    <cellStyle name="20% - Accent3 7" xfId="84"/>
    <cellStyle name="20% - Accent3 7 2" xfId="85"/>
    <cellStyle name="20% - Accent3 8" xfId="86"/>
    <cellStyle name="20% - Accent3 8 2" xfId="87"/>
    <cellStyle name="20% - Accent3 9" xfId="88"/>
    <cellStyle name="20% - Accent3 9 2" xfId="89"/>
    <cellStyle name="20% - Accent4 10" xfId="90"/>
    <cellStyle name="20% - Accent4 10 2" xfId="91"/>
    <cellStyle name="20% - Accent4 11" xfId="92"/>
    <cellStyle name="20% - Accent4 11 2" xfId="93"/>
    <cellStyle name="20% - Accent4 12" xfId="94"/>
    <cellStyle name="20% - Accent4 12 2" xfId="95"/>
    <cellStyle name="20% - Accent4 13" xfId="96"/>
    <cellStyle name="20% - Accent4 13 2" xfId="97"/>
    <cellStyle name="20% - Accent4 14" xfId="98"/>
    <cellStyle name="20% - Accent4 15" xfId="99"/>
    <cellStyle name="20% - Accent4 2" xfId="100"/>
    <cellStyle name="20% - Accent4 2 2" xfId="101"/>
    <cellStyle name="20% - Accent4 2 2 2" xfId="102"/>
    <cellStyle name="20% - Accent4 2 3" xfId="103"/>
    <cellStyle name="20% - Accent4 3" xfId="104"/>
    <cellStyle name="20% - Accent4 3 2" xfId="105"/>
    <cellStyle name="20% - Accent4 4" xfId="106"/>
    <cellStyle name="20% - Accent4 4 2" xfId="107"/>
    <cellStyle name="20% - Accent4 5" xfId="108"/>
    <cellStyle name="20% - Accent4 5 2" xfId="109"/>
    <cellStyle name="20% - Accent4 6" xfId="110"/>
    <cellStyle name="20% - Accent4 6 2" xfId="111"/>
    <cellStyle name="20% - Accent4 7" xfId="112"/>
    <cellStyle name="20% - Accent4 7 2" xfId="113"/>
    <cellStyle name="20% - Accent4 8" xfId="114"/>
    <cellStyle name="20% - Accent4 8 2" xfId="115"/>
    <cellStyle name="20% - Accent4 9" xfId="116"/>
    <cellStyle name="20% - Accent4 9 2" xfId="117"/>
    <cellStyle name="20% - Accent5 10" xfId="118"/>
    <cellStyle name="20% - Accent5 10 2" xfId="119"/>
    <cellStyle name="20% - Accent5 11" xfId="120"/>
    <cellStyle name="20% - Accent5 11 2" xfId="121"/>
    <cellStyle name="20% - Accent5 12" xfId="122"/>
    <cellStyle name="20% - Accent5 12 2" xfId="123"/>
    <cellStyle name="20% - Accent5 13" xfId="124"/>
    <cellStyle name="20% - Accent5 13 2" xfId="125"/>
    <cellStyle name="20% - Accent5 14" xfId="126"/>
    <cellStyle name="20% - Accent5 15" xfId="127"/>
    <cellStyle name="20% - Accent5 2" xfId="128"/>
    <cellStyle name="20% - Accent5 2 2" xfId="129"/>
    <cellStyle name="20% - Accent5 2 2 2" xfId="130"/>
    <cellStyle name="20% - Accent5 2 3" xfId="131"/>
    <cellStyle name="20% - Accent5 3" xfId="132"/>
    <cellStyle name="20% - Accent5 3 2" xfId="133"/>
    <cellStyle name="20% - Accent5 4" xfId="134"/>
    <cellStyle name="20% - Accent5 4 2" xfId="135"/>
    <cellStyle name="20% - Accent5 5" xfId="136"/>
    <cellStyle name="20% - Accent5 5 2" xfId="137"/>
    <cellStyle name="20% - Accent5 6" xfId="138"/>
    <cellStyle name="20% - Accent5 6 2" xfId="139"/>
    <cellStyle name="20% - Accent5 7" xfId="140"/>
    <cellStyle name="20% - Accent5 7 2" xfId="141"/>
    <cellStyle name="20% - Accent5 8" xfId="142"/>
    <cellStyle name="20% - Accent5 8 2" xfId="143"/>
    <cellStyle name="20% - Accent5 9" xfId="144"/>
    <cellStyle name="20% - Accent5 9 2" xfId="145"/>
    <cellStyle name="20% - Accent6 10" xfId="146"/>
    <cellStyle name="20% - Accent6 10 2" xfId="147"/>
    <cellStyle name="20% - Accent6 11" xfId="148"/>
    <cellStyle name="20% - Accent6 11 2" xfId="149"/>
    <cellStyle name="20% - Accent6 12" xfId="150"/>
    <cellStyle name="20% - Accent6 12 2" xfId="151"/>
    <cellStyle name="20% - Accent6 13" xfId="152"/>
    <cellStyle name="20% - Accent6 13 2" xfId="153"/>
    <cellStyle name="20% - Accent6 14" xfId="154"/>
    <cellStyle name="20% - Accent6 15" xfId="155"/>
    <cellStyle name="20% - Accent6 2" xfId="156"/>
    <cellStyle name="20% - Accent6 2 2" xfId="157"/>
    <cellStyle name="20% - Accent6 2 2 2" xfId="158"/>
    <cellStyle name="20% - Accent6 2 3" xfId="159"/>
    <cellStyle name="20% - Accent6 3" xfId="160"/>
    <cellStyle name="20% - Accent6 3 2" xfId="161"/>
    <cellStyle name="20% - Accent6 4" xfId="162"/>
    <cellStyle name="20% - Accent6 4 2" xfId="163"/>
    <cellStyle name="20% - Accent6 5" xfId="164"/>
    <cellStyle name="20% - Accent6 5 2" xfId="165"/>
    <cellStyle name="20% - Accent6 6" xfId="166"/>
    <cellStyle name="20% - Accent6 6 2" xfId="167"/>
    <cellStyle name="20% - Accent6 7" xfId="168"/>
    <cellStyle name="20% - Accent6 7 2" xfId="169"/>
    <cellStyle name="20% - Accent6 8" xfId="170"/>
    <cellStyle name="20% - Accent6 8 2" xfId="171"/>
    <cellStyle name="20% - Accent6 9" xfId="172"/>
    <cellStyle name="20% - Accent6 9 2" xfId="173"/>
    <cellStyle name="40% - Accent1 10" xfId="174"/>
    <cellStyle name="40% - Accent1 10 2" xfId="175"/>
    <cellStyle name="40% - Accent1 11" xfId="176"/>
    <cellStyle name="40% - Accent1 11 2" xfId="177"/>
    <cellStyle name="40% - Accent1 12" xfId="178"/>
    <cellStyle name="40% - Accent1 12 2" xfId="179"/>
    <cellStyle name="40% - Accent1 13" xfId="180"/>
    <cellStyle name="40% - Accent1 13 2" xfId="181"/>
    <cellStyle name="40% - Accent1 14" xfId="182"/>
    <cellStyle name="40% - Accent1 15" xfId="183"/>
    <cellStyle name="40% - Accent1 2" xfId="184"/>
    <cellStyle name="40% - Accent1 2 2" xfId="185"/>
    <cellStyle name="40% - Accent1 2 2 2" xfId="186"/>
    <cellStyle name="40% - Accent1 2 3" xfId="187"/>
    <cellStyle name="40% - Accent1 3" xfId="188"/>
    <cellStyle name="40% - Accent1 3 2" xfId="189"/>
    <cellStyle name="40% - Accent1 4" xfId="190"/>
    <cellStyle name="40% - Accent1 4 2" xfId="191"/>
    <cellStyle name="40% - Accent1 5" xfId="192"/>
    <cellStyle name="40% - Accent1 5 2" xfId="193"/>
    <cellStyle name="40% - Accent1 6" xfId="194"/>
    <cellStyle name="40% - Accent1 6 2" xfId="195"/>
    <cellStyle name="40% - Accent1 7" xfId="196"/>
    <cellStyle name="40% - Accent1 7 2" xfId="197"/>
    <cellStyle name="40% - Accent1 8" xfId="198"/>
    <cellStyle name="40% - Accent1 8 2" xfId="199"/>
    <cellStyle name="40% - Accent1 9" xfId="200"/>
    <cellStyle name="40% - Accent1 9 2" xfId="201"/>
    <cellStyle name="40% - Accent2 10" xfId="202"/>
    <cellStyle name="40% - Accent2 10 2" xfId="203"/>
    <cellStyle name="40% - Accent2 11" xfId="204"/>
    <cellStyle name="40% - Accent2 11 2" xfId="205"/>
    <cellStyle name="40% - Accent2 12" xfId="206"/>
    <cellStyle name="40% - Accent2 12 2" xfId="207"/>
    <cellStyle name="40% - Accent2 13" xfId="208"/>
    <cellStyle name="40% - Accent2 13 2" xfId="209"/>
    <cellStyle name="40% - Accent2 14" xfId="210"/>
    <cellStyle name="40% - Accent2 15" xfId="211"/>
    <cellStyle name="40% - Accent2 2" xfId="212"/>
    <cellStyle name="40% - Accent2 2 2" xfId="213"/>
    <cellStyle name="40% - Accent2 2 2 2" xfId="214"/>
    <cellStyle name="40% - Accent2 2 3" xfId="215"/>
    <cellStyle name="40% - Accent2 3" xfId="216"/>
    <cellStyle name="40% - Accent2 3 2" xfId="217"/>
    <cellStyle name="40% - Accent2 4" xfId="218"/>
    <cellStyle name="40% - Accent2 4 2" xfId="219"/>
    <cellStyle name="40% - Accent2 5" xfId="220"/>
    <cellStyle name="40% - Accent2 5 2" xfId="221"/>
    <cellStyle name="40% - Accent2 6" xfId="222"/>
    <cellStyle name="40% - Accent2 6 2" xfId="223"/>
    <cellStyle name="40% - Accent2 7" xfId="224"/>
    <cellStyle name="40% - Accent2 7 2" xfId="225"/>
    <cellStyle name="40% - Accent2 8" xfId="226"/>
    <cellStyle name="40% - Accent2 8 2" xfId="227"/>
    <cellStyle name="40% - Accent2 9" xfId="228"/>
    <cellStyle name="40% - Accent2 9 2" xfId="229"/>
    <cellStyle name="40% - Accent3 10" xfId="230"/>
    <cellStyle name="40% - Accent3 10 2" xfId="231"/>
    <cellStyle name="40% - Accent3 11" xfId="232"/>
    <cellStyle name="40% - Accent3 11 2" xfId="233"/>
    <cellStyle name="40% - Accent3 12" xfId="234"/>
    <cellStyle name="40% - Accent3 12 2" xfId="235"/>
    <cellStyle name="40% - Accent3 13" xfId="236"/>
    <cellStyle name="40% - Accent3 13 2" xfId="237"/>
    <cellStyle name="40% - Accent3 14" xfId="238"/>
    <cellStyle name="40% - Accent3 15" xfId="239"/>
    <cellStyle name="40% - Accent3 2" xfId="240"/>
    <cellStyle name="40% - Accent3 2 2" xfId="241"/>
    <cellStyle name="40% - Accent3 2 2 2" xfId="242"/>
    <cellStyle name="40% - Accent3 2 3" xfId="243"/>
    <cellStyle name="40% - Accent3 3" xfId="244"/>
    <cellStyle name="40% - Accent3 3 2" xfId="245"/>
    <cellStyle name="40% - Accent3 4" xfId="246"/>
    <cellStyle name="40% - Accent3 4 2" xfId="247"/>
    <cellStyle name="40% - Accent3 5" xfId="248"/>
    <cellStyle name="40% - Accent3 5 2" xfId="249"/>
    <cellStyle name="40% - Accent3 6" xfId="250"/>
    <cellStyle name="40% - Accent3 6 2" xfId="251"/>
    <cellStyle name="40% - Accent3 7" xfId="252"/>
    <cellStyle name="40% - Accent3 7 2" xfId="253"/>
    <cellStyle name="40% - Accent3 8" xfId="254"/>
    <cellStyle name="40% - Accent3 8 2" xfId="255"/>
    <cellStyle name="40% - Accent3 9" xfId="256"/>
    <cellStyle name="40% - Accent3 9 2" xfId="257"/>
    <cellStyle name="40% - Accent4 10" xfId="258"/>
    <cellStyle name="40% - Accent4 10 2" xfId="259"/>
    <cellStyle name="40% - Accent4 11" xfId="260"/>
    <cellStyle name="40% - Accent4 11 2" xfId="261"/>
    <cellStyle name="40% - Accent4 12" xfId="262"/>
    <cellStyle name="40% - Accent4 12 2" xfId="263"/>
    <cellStyle name="40% - Accent4 13" xfId="264"/>
    <cellStyle name="40% - Accent4 13 2" xfId="265"/>
    <cellStyle name="40% - Accent4 14" xfId="266"/>
    <cellStyle name="40% - Accent4 15" xfId="267"/>
    <cellStyle name="40% - Accent4 2" xfId="268"/>
    <cellStyle name="40% - Accent4 2 2" xfId="269"/>
    <cellStyle name="40% - Accent4 2 2 2" xfId="270"/>
    <cellStyle name="40% - Accent4 2 3" xfId="271"/>
    <cellStyle name="40% - Accent4 3" xfId="272"/>
    <cellStyle name="40% - Accent4 3 2" xfId="273"/>
    <cellStyle name="40% - Accent4 4" xfId="274"/>
    <cellStyle name="40% - Accent4 4 2" xfId="275"/>
    <cellStyle name="40% - Accent4 5" xfId="276"/>
    <cellStyle name="40% - Accent4 5 2" xfId="277"/>
    <cellStyle name="40% - Accent4 6" xfId="278"/>
    <cellStyle name="40% - Accent4 6 2" xfId="279"/>
    <cellStyle name="40% - Accent4 7" xfId="280"/>
    <cellStyle name="40% - Accent4 7 2" xfId="281"/>
    <cellStyle name="40% - Accent4 8" xfId="282"/>
    <cellStyle name="40% - Accent4 8 2" xfId="283"/>
    <cellStyle name="40% - Accent4 9" xfId="284"/>
    <cellStyle name="40% - Accent4 9 2" xfId="285"/>
    <cellStyle name="40% - Accent5 10" xfId="286"/>
    <cellStyle name="40% - Accent5 10 2" xfId="287"/>
    <cellStyle name="40% - Accent5 11" xfId="288"/>
    <cellStyle name="40% - Accent5 11 2" xfId="289"/>
    <cellStyle name="40% - Accent5 12" xfId="290"/>
    <cellStyle name="40% - Accent5 12 2" xfId="291"/>
    <cellStyle name="40% - Accent5 13" xfId="292"/>
    <cellStyle name="40% - Accent5 13 2" xfId="293"/>
    <cellStyle name="40% - Accent5 14" xfId="294"/>
    <cellStyle name="40% - Accent5 15" xfId="295"/>
    <cellStyle name="40% - Accent5 2" xfId="296"/>
    <cellStyle name="40% - Accent5 2 2" xfId="297"/>
    <cellStyle name="40% - Accent5 2 2 2" xfId="298"/>
    <cellStyle name="40% - Accent5 2 3" xfId="299"/>
    <cellStyle name="40% - Accent5 3" xfId="300"/>
    <cellStyle name="40% - Accent5 3 2" xfId="301"/>
    <cellStyle name="40% - Accent5 4" xfId="302"/>
    <cellStyle name="40% - Accent5 4 2" xfId="303"/>
    <cellStyle name="40% - Accent5 5" xfId="304"/>
    <cellStyle name="40% - Accent5 5 2" xfId="305"/>
    <cellStyle name="40% - Accent5 6" xfId="306"/>
    <cellStyle name="40% - Accent5 6 2" xfId="307"/>
    <cellStyle name="40% - Accent5 7" xfId="308"/>
    <cellStyle name="40% - Accent5 7 2" xfId="309"/>
    <cellStyle name="40% - Accent5 8" xfId="310"/>
    <cellStyle name="40% - Accent5 8 2" xfId="311"/>
    <cellStyle name="40% - Accent5 9" xfId="312"/>
    <cellStyle name="40% - Accent5 9 2" xfId="313"/>
    <cellStyle name="40% - Accent6 10" xfId="314"/>
    <cellStyle name="40% - Accent6 10 2" xfId="315"/>
    <cellStyle name="40% - Accent6 11" xfId="316"/>
    <cellStyle name="40% - Accent6 11 2" xfId="317"/>
    <cellStyle name="40% - Accent6 12" xfId="318"/>
    <cellStyle name="40% - Accent6 12 2" xfId="319"/>
    <cellStyle name="40% - Accent6 13" xfId="320"/>
    <cellStyle name="40% - Accent6 13 2" xfId="321"/>
    <cellStyle name="40% - Accent6 14" xfId="322"/>
    <cellStyle name="40% - Accent6 15" xfId="323"/>
    <cellStyle name="40% - Accent6 2" xfId="324"/>
    <cellStyle name="40% - Accent6 2 2" xfId="325"/>
    <cellStyle name="40% - Accent6 2 2 2" xfId="326"/>
    <cellStyle name="40% - Accent6 2 3" xfId="327"/>
    <cellStyle name="40% - Accent6 3" xfId="328"/>
    <cellStyle name="40% - Accent6 3 2" xfId="329"/>
    <cellStyle name="40% - Accent6 4" xfId="330"/>
    <cellStyle name="40% - Accent6 4 2" xfId="331"/>
    <cellStyle name="40% - Accent6 5" xfId="332"/>
    <cellStyle name="40% - Accent6 5 2" xfId="333"/>
    <cellStyle name="40% - Accent6 6" xfId="334"/>
    <cellStyle name="40% - Accent6 6 2" xfId="335"/>
    <cellStyle name="40% - Accent6 7" xfId="336"/>
    <cellStyle name="40% - Accent6 7 2" xfId="337"/>
    <cellStyle name="40% - Accent6 8" xfId="338"/>
    <cellStyle name="40% - Accent6 8 2" xfId="339"/>
    <cellStyle name="40% - Accent6 9" xfId="340"/>
    <cellStyle name="40% - Accent6 9 2" xfId="341"/>
    <cellStyle name="Comma 10" xfId="342"/>
    <cellStyle name="Comma 10 2" xfId="343"/>
    <cellStyle name="Comma 11" xfId="344"/>
    <cellStyle name="Comma 11 2" xfId="345"/>
    <cellStyle name="Comma 12" xfId="346"/>
    <cellStyle name="Comma 12 2" xfId="347"/>
    <cellStyle name="Comma 13" xfId="348"/>
    <cellStyle name="Comma 13 2" xfId="349"/>
    <cellStyle name="Comma 14" xfId="350"/>
    <cellStyle name="Comma 14 2" xfId="351"/>
    <cellStyle name="Comma 15" xfId="352"/>
    <cellStyle name="Comma 15 2" xfId="353"/>
    <cellStyle name="Comma 16" xfId="354"/>
    <cellStyle name="Comma 16 2" xfId="355"/>
    <cellStyle name="Comma 17" xfId="356"/>
    <cellStyle name="Comma 2" xfId="357"/>
    <cellStyle name="Comma 2 2" xfId="358"/>
    <cellStyle name="Comma 2 2 2" xfId="359"/>
    <cellStyle name="Comma 2 2 2 2" xfId="360"/>
    <cellStyle name="Comma 2 2 2 2 2" xfId="361"/>
    <cellStyle name="Comma 2 2 2 3" xfId="362"/>
    <cellStyle name="Comma 2 2 2 3 2" xfId="363"/>
    <cellStyle name="Comma 2 2 2 4" xfId="364"/>
    <cellStyle name="Comma 2 2 2 5" xfId="365"/>
    <cellStyle name="Comma 2 2 3" xfId="366"/>
    <cellStyle name="Comma 2 2 3 2" xfId="367"/>
    <cellStyle name="Comma 2 2 4" xfId="368"/>
    <cellStyle name="Comma 2 3" xfId="369"/>
    <cellStyle name="Comma 2 3 2" xfId="370"/>
    <cellStyle name="Comma 2 3 2 2" xfId="371"/>
    <cellStyle name="Comma 2 3 3" xfId="372"/>
    <cellStyle name="Comma 2 3 3 2" xfId="373"/>
    <cellStyle name="Comma 2 3 4" xfId="374"/>
    <cellStyle name="Comma 2 4" xfId="375"/>
    <cellStyle name="Comma 2 4 2" xfId="376"/>
    <cellStyle name="Comma 2 4 2 2" xfId="377"/>
    <cellStyle name="Comma 2 4 3" xfId="378"/>
    <cellStyle name="Comma 2 5" xfId="379"/>
    <cellStyle name="Comma 2 5 2" xfId="380"/>
    <cellStyle name="Comma 2 6" xfId="381"/>
    <cellStyle name="Comma 2 6 2" xfId="382"/>
    <cellStyle name="Comma 2 7" xfId="383"/>
    <cellStyle name="Comma 2 8" xfId="384"/>
    <cellStyle name="Comma 3" xfId="385"/>
    <cellStyle name="Comma 3 2" xfId="386"/>
    <cellStyle name="Comma 3 2 2" xfId="387"/>
    <cellStyle name="Comma 3 2 2 2" xfId="388"/>
    <cellStyle name="Comma 3 2 3" xfId="389"/>
    <cellStyle name="Comma 3 2 3 2" xfId="390"/>
    <cellStyle name="Comma 3 2 4" xfId="391"/>
    <cellStyle name="Comma 3 2 5" xfId="392"/>
    <cellStyle name="Comma 3 3" xfId="393"/>
    <cellStyle name="Comma 3 3 2" xfId="394"/>
    <cellStyle name="Comma 3 4" xfId="395"/>
    <cellStyle name="Comma 4" xfId="396"/>
    <cellStyle name="Comma 4 2" xfId="397"/>
    <cellStyle name="Comma 4 2 2" xfId="398"/>
    <cellStyle name="Comma 4 3" xfId="399"/>
    <cellStyle name="Comma 4 3 2" xfId="400"/>
    <cellStyle name="Comma 4 4" xfId="401"/>
    <cellStyle name="Comma 4 5" xfId="402"/>
    <cellStyle name="Comma 5" xfId="403"/>
    <cellStyle name="Comma 5 2" xfId="404"/>
    <cellStyle name="Comma 5 2 2" xfId="405"/>
    <cellStyle name="Comma 5 3" xfId="406"/>
    <cellStyle name="Comma 5 3 2" xfId="407"/>
    <cellStyle name="Comma 5 4" xfId="408"/>
    <cellStyle name="Comma 5 5" xfId="409"/>
    <cellStyle name="Comma 6" xfId="410"/>
    <cellStyle name="Comma 6 2" xfId="411"/>
    <cellStyle name="Comma 6 2 2" xfId="412"/>
    <cellStyle name="Comma 6 3" xfId="413"/>
    <cellStyle name="Comma 7" xfId="414"/>
    <cellStyle name="Comma 7 2" xfId="415"/>
    <cellStyle name="Comma 8" xfId="416"/>
    <cellStyle name="Comma 8 2" xfId="417"/>
    <cellStyle name="Comma 9" xfId="418"/>
    <cellStyle name="Comma 9 2" xfId="419"/>
    <cellStyle name="Currency 10" xfId="420"/>
    <cellStyle name="Currency 10 2" xfId="421"/>
    <cellStyle name="Currency 11" xfId="422"/>
    <cellStyle name="Currency 11 2" xfId="423"/>
    <cellStyle name="Currency 12" xfId="424"/>
    <cellStyle name="Currency 12 2" xfId="425"/>
    <cellStyle name="Currency 13" xfId="426"/>
    <cellStyle name="Currency 13 2" xfId="427"/>
    <cellStyle name="Currency 14" xfId="428"/>
    <cellStyle name="Currency 14 2" xfId="429"/>
    <cellStyle name="Currency 15" xfId="430"/>
    <cellStyle name="Currency 15 2" xfId="431"/>
    <cellStyle name="Currency 16" xfId="432"/>
    <cellStyle name="Currency 16 2" xfId="433"/>
    <cellStyle name="Currency 17" xfId="434"/>
    <cellStyle name="Currency 17 2" xfId="435"/>
    <cellStyle name="Currency 18" xfId="436"/>
    <cellStyle name="Currency 19" xfId="437"/>
    <cellStyle name="Currency 2" xfId="438"/>
    <cellStyle name="Currency 2 2" xfId="439"/>
    <cellStyle name="Currency 2 2 2" xfId="440"/>
    <cellStyle name="Currency 2 2 2 2" xfId="441"/>
    <cellStyle name="Currency 2 2 3" xfId="442"/>
    <cellStyle name="Currency 2 2 3 2" xfId="443"/>
    <cellStyle name="Currency 2 2 4" xfId="444"/>
    <cellStyle name="Currency 2 2 5" xfId="445"/>
    <cellStyle name="Currency 2 3" xfId="446"/>
    <cellStyle name="Currency 2 3 2" xfId="447"/>
    <cellStyle name="Currency 2 3 3" xfId="448"/>
    <cellStyle name="Currency 2 4" xfId="449"/>
    <cellStyle name="Currency 2 4 2" xfId="450"/>
    <cellStyle name="Currency 2 5" xfId="451"/>
    <cellStyle name="Currency 3" xfId="452"/>
    <cellStyle name="Currency 3 2" xfId="453"/>
    <cellStyle name="Currency 3 2 2" xfId="454"/>
    <cellStyle name="Currency 3 3" xfId="455"/>
    <cellStyle name="Currency 3 3 2" xfId="456"/>
    <cellStyle name="Currency 3 4" xfId="457"/>
    <cellStyle name="Currency 3 5" xfId="458"/>
    <cellStyle name="Currency 4" xfId="459"/>
    <cellStyle name="Currency 4 2" xfId="460"/>
    <cellStyle name="Currency 4 2 2" xfId="461"/>
    <cellStyle name="Currency 4 3" xfId="462"/>
    <cellStyle name="Currency 4 3 2" xfId="463"/>
    <cellStyle name="Currency 4 4" xfId="464"/>
    <cellStyle name="Currency 4 5" xfId="465"/>
    <cellStyle name="Currency 5" xfId="466"/>
    <cellStyle name="Currency 5 2" xfId="467"/>
    <cellStyle name="Currency 5 2 2" xfId="468"/>
    <cellStyle name="Currency 5 3" xfId="469"/>
    <cellStyle name="Currency 6" xfId="470"/>
    <cellStyle name="Currency 6 2" xfId="471"/>
    <cellStyle name="Currency 6 2 2" xfId="472"/>
    <cellStyle name="Currency 6 3" xfId="473"/>
    <cellStyle name="Currency 6 3 2" xfId="474"/>
    <cellStyle name="Currency 6 4" xfId="475"/>
    <cellStyle name="Currency 7" xfId="476"/>
    <cellStyle name="Currency 7 2" xfId="477"/>
    <cellStyle name="Currency 7 2 2" xfId="478"/>
    <cellStyle name="Currency 7 3" xfId="479"/>
    <cellStyle name="Currency 8" xfId="480"/>
    <cellStyle name="Currency 8 2" xfId="481"/>
    <cellStyle name="Currency 9" xfId="482"/>
    <cellStyle name="Currency 9 2" xfId="483"/>
    <cellStyle name="Hyperlink" xfId="4" builtinId="8"/>
    <cellStyle name="Hyperlink 2" xfId="484"/>
    <cellStyle name="Hyperlink 3" xfId="485"/>
    <cellStyle name="Hyperlink 4" xfId="486"/>
    <cellStyle name="Hyperlink 5" xfId="487"/>
    <cellStyle name="No-definido" xfId="488"/>
    <cellStyle name="Normal" xfId="0" builtinId="0"/>
    <cellStyle name="Normal 10" xfId="489"/>
    <cellStyle name="Normal 11" xfId="490"/>
    <cellStyle name="Normal 12" xfId="491"/>
    <cellStyle name="Normal 12 2" xfId="492"/>
    <cellStyle name="Normal 12 3" xfId="493"/>
    <cellStyle name="Normal 12 3 2" xfId="494"/>
    <cellStyle name="Normal 12 4" xfId="495"/>
    <cellStyle name="Normal 13" xfId="496"/>
    <cellStyle name="Normal 13 2" xfId="497"/>
    <cellStyle name="Normal 14" xfId="498"/>
    <cellStyle name="Normal 15" xfId="499"/>
    <cellStyle name="Normal 16" xfId="500"/>
    <cellStyle name="Normal 17" xfId="501"/>
    <cellStyle name="Normal 17 2" xfId="502"/>
    <cellStyle name="Normal 18" xfId="503"/>
    <cellStyle name="Normal 19" xfId="504"/>
    <cellStyle name="Normal 2" xfId="2"/>
    <cellStyle name="Normal 2 2" xfId="505"/>
    <cellStyle name="Normal 2 2 2" xfId="506"/>
    <cellStyle name="Normal 2 2 3" xfId="507"/>
    <cellStyle name="Normal 2 3" xfId="508"/>
    <cellStyle name="Normal 2 3 10" xfId="509"/>
    <cellStyle name="Normal 2 3 10 2" xfId="510"/>
    <cellStyle name="Normal 2 3 11" xfId="511"/>
    <cellStyle name="Normal 2 3 11 2" xfId="512"/>
    <cellStyle name="Normal 2 3 12" xfId="513"/>
    <cellStyle name="Normal 2 3 12 2" xfId="514"/>
    <cellStyle name="Normal 2 3 2" xfId="515"/>
    <cellStyle name="Normal 2 3 2 2" xfId="516"/>
    <cellStyle name="Normal 2 3 2 2 2" xfId="517"/>
    <cellStyle name="Normal 2 3 2 3" xfId="518"/>
    <cellStyle name="Normal 2 3 2 3 2" xfId="519"/>
    <cellStyle name="Normal 2 3 2 4" xfId="520"/>
    <cellStyle name="Normal 2 3 2 5" xfId="521"/>
    <cellStyle name="Normal 2 3 3" xfId="522"/>
    <cellStyle name="Normal 2 3 3 2" xfId="523"/>
    <cellStyle name="Normal 2 3 3 2 2" xfId="524"/>
    <cellStyle name="Normal 2 3 3 3" xfId="525"/>
    <cellStyle name="Normal 2 3 4" xfId="526"/>
    <cellStyle name="Normal 2 3 4 2" xfId="527"/>
    <cellStyle name="Normal 2 3 5" xfId="528"/>
    <cellStyle name="Normal 2 3 5 2" xfId="529"/>
    <cellStyle name="Normal 2 3 6" xfId="530"/>
    <cellStyle name="Normal 2 3 6 2" xfId="531"/>
    <cellStyle name="Normal 2 3 7" xfId="532"/>
    <cellStyle name="Normal 2 3 7 2" xfId="533"/>
    <cellStyle name="Normal 2 3 8" xfId="534"/>
    <cellStyle name="Normal 2 3 8 2" xfId="535"/>
    <cellStyle name="Normal 2 3 9" xfId="536"/>
    <cellStyle name="Normal 2 3 9 2" xfId="537"/>
    <cellStyle name="Normal 2 4" xfId="538"/>
    <cellStyle name="Normal 20" xfId="539"/>
    <cellStyle name="Normal 21" xfId="540"/>
    <cellStyle name="Normal 22" xfId="541"/>
    <cellStyle name="Normal 23" xfId="542"/>
    <cellStyle name="Normal 24" xfId="543"/>
    <cellStyle name="Normal 25" xfId="544"/>
    <cellStyle name="Normal 26" xfId="545"/>
    <cellStyle name="Normal 26 2" xfId="546"/>
    <cellStyle name="Normal 26 2 2" xfId="547"/>
    <cellStyle name="Normal 26 3" xfId="548"/>
    <cellStyle name="Normal 26 3 2" xfId="549"/>
    <cellStyle name="Normal 26 3 2 2" xfId="550"/>
    <cellStyle name="Normal 26 3 3" xfId="551"/>
    <cellStyle name="Normal 26 3 4" xfId="552"/>
    <cellStyle name="Normal 26 4" xfId="553"/>
    <cellStyle name="Normal 26 4 2" xfId="554"/>
    <cellStyle name="Normal 26 5" xfId="555"/>
    <cellStyle name="Normal 26 6" xfId="556"/>
    <cellStyle name="Normal 27" xfId="557"/>
    <cellStyle name="Normal 28" xfId="558"/>
    <cellStyle name="Normal 28 2" xfId="559"/>
    <cellStyle name="Normal 29" xfId="560"/>
    <cellStyle name="Normal 3" xfId="3"/>
    <cellStyle name="Normal 3 2" xfId="561"/>
    <cellStyle name="Normal 30" xfId="562"/>
    <cellStyle name="Normal 31" xfId="563"/>
    <cellStyle name="Normal 32" xfId="564"/>
    <cellStyle name="Normal 33" xfId="565"/>
    <cellStyle name="Normal 34" xfId="566"/>
    <cellStyle name="Normal 35" xfId="567"/>
    <cellStyle name="Normal 36" xfId="568"/>
    <cellStyle name="Normal 37" xfId="569"/>
    <cellStyle name="Normal 37 2" xfId="570"/>
    <cellStyle name="Normal 37 2 2" xfId="571"/>
    <cellStyle name="Normal 37 3" xfId="572"/>
    <cellStyle name="Normal 38" xfId="573"/>
    <cellStyle name="Normal 39" xfId="574"/>
    <cellStyle name="Normal 39 2" xfId="575"/>
    <cellStyle name="Normal 4" xfId="576"/>
    <cellStyle name="Normal 4 2" xfId="577"/>
    <cellStyle name="Normal 40" xfId="578"/>
    <cellStyle name="Normal 40 2" xfId="579"/>
    <cellStyle name="Normal 40 2 2" xfId="580"/>
    <cellStyle name="Normal 40 3" xfId="581"/>
    <cellStyle name="Normal 41" xfId="582"/>
    <cellStyle name="Normal 41 2" xfId="583"/>
    <cellStyle name="Normal 41 2 2" xfId="584"/>
    <cellStyle name="Normal 41 3" xfId="585"/>
    <cellStyle name="Normal 41 3 2" xfId="586"/>
    <cellStyle name="Normal 41 4" xfId="587"/>
    <cellStyle name="Normal 41 5" xfId="588"/>
    <cellStyle name="Normal 42" xfId="589"/>
    <cellStyle name="Normal 42 2" xfId="590"/>
    <cellStyle name="Normal 43" xfId="591"/>
    <cellStyle name="Normal 43 2" xfId="592"/>
    <cellStyle name="Normal 44" xfId="593"/>
    <cellStyle name="Normal 44 2" xfId="594"/>
    <cellStyle name="Normal 45" xfId="595"/>
    <cellStyle name="Normal 45 2" xfId="596"/>
    <cellStyle name="Normal 46" xfId="597"/>
    <cellStyle name="Normal 46 2" xfId="598"/>
    <cellStyle name="Normal 47" xfId="599"/>
    <cellStyle name="Normal 47 2" xfId="600"/>
    <cellStyle name="Normal 48" xfId="601"/>
    <cellStyle name="Normal 48 2" xfId="602"/>
    <cellStyle name="Normal 49" xfId="603"/>
    <cellStyle name="Normal 49 2" xfId="604"/>
    <cellStyle name="Normal 5" xfId="605"/>
    <cellStyle name="Normal 50" xfId="606"/>
    <cellStyle name="Normal 50 2" xfId="607"/>
    <cellStyle name="Normal 51" xfId="608"/>
    <cellStyle name="Normal 51 2" xfId="609"/>
    <cellStyle name="Normal 52" xfId="610"/>
    <cellStyle name="Normal 53" xfId="611"/>
    <cellStyle name="Normal 6" xfId="612"/>
    <cellStyle name="Normal 61" xfId="613"/>
    <cellStyle name="Normal 7" xfId="614"/>
    <cellStyle name="Normal 7 2" xfId="615"/>
    <cellStyle name="Normal 7 2 2" xfId="616"/>
    <cellStyle name="Normal 7 3" xfId="617"/>
    <cellStyle name="Normal 8" xfId="618"/>
    <cellStyle name="Normal 9" xfId="619"/>
    <cellStyle name="Note 2" xfId="620"/>
    <cellStyle name="Percent" xfId="1" builtinId="5"/>
    <cellStyle name="Percent 2" xfId="621"/>
    <cellStyle name="Style 1" xfId="622"/>
    <cellStyle name="Style 1 2" xfId="623"/>
    <cellStyle name="Style 1 3" xfId="624"/>
    <cellStyle name="Title 2" xfId="62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8242686551598"/>
          <c:y val="0.19821050246417041"/>
          <c:w val="0.84187850028680189"/>
          <c:h val="0.55765620574406627"/>
        </c:manualLayout>
      </c:layout>
      <c:barChart>
        <c:barDir val="col"/>
        <c:grouping val="clustered"/>
        <c:varyColors val="0"/>
        <c:ser>
          <c:idx val="0"/>
          <c:order val="0"/>
          <c:tx>
            <c:v>RFT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Weekly </c:v>
              </c:pt>
              <c:pt idx="1">
                <c:v>MTD</c:v>
              </c:pt>
              <c:pt idx="2">
                <c:v>YTD</c:v>
              </c:pt>
            </c:strLit>
          </c:cat>
          <c:val>
            <c:numLit>
              <c:formatCode>General</c:formatCode>
              <c:ptCount val="3"/>
              <c:pt idx="0">
                <c:v>0.95842391304347829</c:v>
              </c:pt>
              <c:pt idx="1">
                <c:v>0.94200497100248548</c:v>
              </c:pt>
              <c:pt idx="2">
                <c:v>0.92577707553416777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CC-4370-B43E-EF10D2EF0855}"/>
            </c:ext>
          </c:extLst>
        </c:ser>
        <c:ser>
          <c:idx val="1"/>
          <c:order val="1"/>
          <c:tx>
            <c:v>Target RFT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Weekly </c:v>
              </c:pt>
              <c:pt idx="1">
                <c:v>MTD</c:v>
              </c:pt>
              <c:pt idx="2">
                <c:v>YTD</c:v>
              </c:pt>
            </c:strLit>
          </c:cat>
          <c:val>
            <c:numLit>
              <c:formatCode>General</c:formatCode>
              <c:ptCount val="3"/>
              <c:pt idx="0">
                <c:v>0.97</c:v>
              </c:pt>
              <c:pt idx="1">
                <c:v>0.97</c:v>
              </c:pt>
              <c:pt idx="2">
                <c:v>0.97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CC-4370-B43E-EF10D2EF0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71616"/>
        <c:axId val="27073152"/>
      </c:barChart>
      <c:catAx>
        <c:axId val="2707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7073152"/>
        <c:crosses val="autoZero"/>
        <c:auto val="1"/>
        <c:lblAlgn val="ctr"/>
        <c:lblOffset val="100"/>
        <c:noMultiLvlLbl val="0"/>
      </c:catAx>
      <c:valAx>
        <c:axId val="2707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70716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Pareto Chart of Sewing Defects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327537916820804E-2"/>
          <c:y val="9.3534701604922332E-2"/>
          <c:w val="0.83315017865757912"/>
          <c:h val="0.64671265997941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Pareto!$G$1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Pareto!$F$2:$F$22</c:f>
              <c:strCache>
                <c:ptCount val="21"/>
                <c:pt idx="0">
                  <c:v>Raw edge out</c:v>
                </c:pt>
                <c:pt idx="1">
                  <c:v>Puckering</c:v>
                </c:pt>
                <c:pt idx="2">
                  <c:v>Un even top stitch</c:v>
                </c:pt>
                <c:pt idx="3">
                  <c:v>label displace</c:v>
                </c:pt>
                <c:pt idx="4">
                  <c:v>Uneven lob</c:v>
                </c:pt>
                <c:pt idx="5">
                  <c:v>Loop slanted</c:v>
                </c:pt>
                <c:pt idx="6">
                  <c:v>Un cut thread </c:v>
                </c:pt>
                <c:pt idx="7">
                  <c:v>Broken stitch</c:v>
                </c:pt>
                <c:pt idx="8">
                  <c:v>Down stitch</c:v>
                </c:pt>
                <c:pt idx="9">
                  <c:v>Skip stitch</c:v>
                </c:pt>
                <c:pt idx="10">
                  <c:v>Open stitch</c:v>
                </c:pt>
                <c:pt idx="11">
                  <c:v>Over stitch</c:v>
                </c:pt>
                <c:pt idx="12">
                  <c:v>short stitch</c:v>
                </c:pt>
                <c:pt idx="13">
                  <c:v>Up-Down position</c:v>
                </c:pt>
                <c:pt idx="14">
                  <c:v>Rejected</c:v>
                </c:pt>
                <c:pt idx="15">
                  <c:v>Visible joint</c:v>
                </c:pt>
                <c:pt idx="16">
                  <c:v>Wrong embroidery</c:v>
                </c:pt>
                <c:pt idx="17">
                  <c:v>Check up down</c:v>
                </c:pt>
                <c:pt idx="18">
                  <c:v>Mouth Close Up Down</c:v>
                </c:pt>
                <c:pt idx="19">
                  <c:v>Others</c:v>
                </c:pt>
                <c:pt idx="20">
                  <c:v>Untrimming Thread</c:v>
                </c:pt>
              </c:strCache>
            </c:strRef>
          </c:cat>
          <c:val>
            <c:numRef>
              <c:f>Pareto!$G$2:$G$22</c:f>
              <c:numCache>
                <c:formatCode>General</c:formatCode>
                <c:ptCount val="21"/>
                <c:pt idx="0">
                  <c:v>41</c:v>
                </c:pt>
                <c:pt idx="1">
                  <c:v>40</c:v>
                </c:pt>
                <c:pt idx="2">
                  <c:v>36</c:v>
                </c:pt>
                <c:pt idx="3">
                  <c:v>36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34</c:v>
                </c:pt>
                <c:pt idx="8">
                  <c:v>33</c:v>
                </c:pt>
                <c:pt idx="9">
                  <c:v>33</c:v>
                </c:pt>
                <c:pt idx="10">
                  <c:v>29</c:v>
                </c:pt>
                <c:pt idx="11">
                  <c:v>29</c:v>
                </c:pt>
                <c:pt idx="12">
                  <c:v>27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08-4238-BDA7-ACA8376C1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24512"/>
        <c:axId val="35430400"/>
      </c:barChart>
      <c:lineChart>
        <c:grouping val="standard"/>
        <c:varyColors val="0"/>
        <c:ser>
          <c:idx val="1"/>
          <c:order val="1"/>
          <c:tx>
            <c:strRef>
              <c:f>Pareto!$J$1</c:f>
              <c:strCache>
                <c:ptCount val="1"/>
                <c:pt idx="0">
                  <c:v>Cumulative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Pareto!$F$2:$F$22</c:f>
              <c:strCache>
                <c:ptCount val="21"/>
                <c:pt idx="0">
                  <c:v>Raw edge out</c:v>
                </c:pt>
                <c:pt idx="1">
                  <c:v>Puckering</c:v>
                </c:pt>
                <c:pt idx="2">
                  <c:v>Un even top stitch</c:v>
                </c:pt>
                <c:pt idx="3">
                  <c:v>label displace</c:v>
                </c:pt>
                <c:pt idx="4">
                  <c:v>Uneven lob</c:v>
                </c:pt>
                <c:pt idx="5">
                  <c:v>Loop slanted</c:v>
                </c:pt>
                <c:pt idx="6">
                  <c:v>Un cut thread </c:v>
                </c:pt>
                <c:pt idx="7">
                  <c:v>Broken stitch</c:v>
                </c:pt>
                <c:pt idx="8">
                  <c:v>Down stitch</c:v>
                </c:pt>
                <c:pt idx="9">
                  <c:v>Skip stitch</c:v>
                </c:pt>
                <c:pt idx="10">
                  <c:v>Open stitch</c:v>
                </c:pt>
                <c:pt idx="11">
                  <c:v>Over stitch</c:v>
                </c:pt>
                <c:pt idx="12">
                  <c:v>short stitch</c:v>
                </c:pt>
                <c:pt idx="13">
                  <c:v>Up-Down position</c:v>
                </c:pt>
                <c:pt idx="14">
                  <c:v>Rejected</c:v>
                </c:pt>
                <c:pt idx="15">
                  <c:v>Visible joint</c:v>
                </c:pt>
                <c:pt idx="16">
                  <c:v>Wrong embroidery</c:v>
                </c:pt>
                <c:pt idx="17">
                  <c:v>Check up down</c:v>
                </c:pt>
                <c:pt idx="18">
                  <c:v>Mouth Close Up Down</c:v>
                </c:pt>
                <c:pt idx="19">
                  <c:v>Others</c:v>
                </c:pt>
                <c:pt idx="20">
                  <c:v>Untrimming Thread</c:v>
                </c:pt>
              </c:strCache>
            </c:strRef>
          </c:cat>
          <c:val>
            <c:numRef>
              <c:f>Pareto!$J$2:$J$22</c:f>
              <c:numCache>
                <c:formatCode>0.00%</c:formatCode>
                <c:ptCount val="21"/>
                <c:pt idx="0">
                  <c:v>9.2550790067720087E-2</c:v>
                </c:pt>
                <c:pt idx="1">
                  <c:v>0.18284424379232506</c:v>
                </c:pt>
                <c:pt idx="2">
                  <c:v>0.26410835214446954</c:v>
                </c:pt>
                <c:pt idx="3">
                  <c:v>0.34537246049661402</c:v>
                </c:pt>
                <c:pt idx="4">
                  <c:v>0.42437923250564336</c:v>
                </c:pt>
                <c:pt idx="5">
                  <c:v>0.50338600451467264</c:v>
                </c:pt>
                <c:pt idx="6">
                  <c:v>0.58239277652370203</c:v>
                </c:pt>
                <c:pt idx="7">
                  <c:v>0.65914221218961622</c:v>
                </c:pt>
                <c:pt idx="8">
                  <c:v>0.73363431151241532</c:v>
                </c:pt>
                <c:pt idx="9">
                  <c:v>0.80812641083521441</c:v>
                </c:pt>
                <c:pt idx="10">
                  <c:v>0.87358916478555304</c:v>
                </c:pt>
                <c:pt idx="11">
                  <c:v>0.93905191873589167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08-4238-BDA7-ACA8376C1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33472"/>
        <c:axId val="35431936"/>
      </c:lineChart>
      <c:catAx>
        <c:axId val="3542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30400"/>
        <c:crosses val="autoZero"/>
        <c:auto val="1"/>
        <c:lblAlgn val="ctr"/>
        <c:lblOffset val="100"/>
        <c:noMultiLvlLbl val="0"/>
      </c:catAx>
      <c:valAx>
        <c:axId val="3543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24512"/>
        <c:crosses val="autoZero"/>
        <c:crossBetween val="between"/>
      </c:valAx>
      <c:valAx>
        <c:axId val="35431936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33472"/>
        <c:crosses val="max"/>
        <c:crossBetween val="between"/>
      </c:valAx>
      <c:catAx>
        <c:axId val="35433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431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" l="0" r="0" t="0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8242686551598"/>
          <c:y val="0.19821050246417041"/>
          <c:w val="0.84187850028680189"/>
          <c:h val="0.55765620574406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'Quality Metrics'!$F$6</c:f>
              <c:strCache>
                <c:ptCount val="1"/>
                <c:pt idx="0">
                  <c:v>RFT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'Quality Metrics'!$B$7:$B$9</c:f>
              <c:strCache>
                <c:ptCount val="3"/>
                <c:pt idx="0">
                  <c:v>Weekly </c:v>
                </c:pt>
                <c:pt idx="1">
                  <c:v>MTD</c:v>
                </c:pt>
                <c:pt idx="2">
                  <c:v>YTD</c:v>
                </c:pt>
              </c:strCache>
            </c:strRef>
          </c:cat>
          <c:val>
            <c:numRef>
              <c:f>'Quality Metrics'!$F$7:$F$9</c:f>
              <c:numCache>
                <c:formatCode>0.00%</c:formatCode>
                <c:ptCount val="3"/>
                <c:pt idx="0">
                  <c:v>0.95148619957537151</c:v>
                </c:pt>
                <c:pt idx="1">
                  <c:v>0.94802825191288997</c:v>
                </c:pt>
                <c:pt idx="2">
                  <c:v>0.95044273064838614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CC-4370-B43E-EF10D2EF0855}"/>
            </c:ext>
          </c:extLst>
        </c:ser>
        <c:ser>
          <c:idx val="1"/>
          <c:order val="1"/>
          <c:tx>
            <c:strRef>
              <c:f>'Quality Metrics'!$G$6</c:f>
              <c:strCache>
                <c:ptCount val="1"/>
                <c:pt idx="0">
                  <c:v>Target RFT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'Quality Metrics'!$B$7:$B$9</c:f>
              <c:strCache>
                <c:ptCount val="3"/>
                <c:pt idx="0">
                  <c:v>Weekly </c:v>
                </c:pt>
                <c:pt idx="1">
                  <c:v>MTD</c:v>
                </c:pt>
                <c:pt idx="2">
                  <c:v>YTD</c:v>
                </c:pt>
              </c:strCache>
            </c:strRef>
          </c:cat>
          <c:val>
            <c:numRef>
              <c:f>'Quality Metrics'!$G$7:$G$9</c:f>
              <c:numCache>
                <c:formatCode>0%</c:formatCode>
                <c:ptCount val="3"/>
                <c:pt idx="0">
                  <c:v>0.97</c:v>
                </c:pt>
                <c:pt idx="1">
                  <c:v>0.97</c:v>
                </c:pt>
                <c:pt idx="2">
                  <c:v>0.97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CC-4370-B43E-EF10D2EF0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8144"/>
        <c:axId val="35559680"/>
      </c:barChart>
      <c:catAx>
        <c:axId val="35558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5559680"/>
        <c:crosses val="autoZero"/>
        <c:auto val="1"/>
        <c:lblAlgn val="ctr"/>
        <c:lblOffset val="100"/>
        <c:noMultiLvlLbl val="0"/>
      </c:catAx>
      <c:valAx>
        <c:axId val="355596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55581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Skip stitch reduction project @ Sewing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'Gantt Chart(May''16)'!$B$5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Chart(May''16)'!$D$6:$D$21</c:f>
              <c:strCache>
                <c:ptCount val="4"/>
                <c:pt idx="0">
                  <c:v>Audit thread Quality Thread Quality</c:v>
                </c:pt>
                <c:pt idx="1">
                  <c:v>Audit Machine maintenance Schedule</c:v>
                </c:pt>
                <c:pt idx="2">
                  <c:v>Audit Operator handling</c:v>
                </c:pt>
                <c:pt idx="3">
                  <c:v>Meeting With Mechanics</c:v>
                </c:pt>
              </c:strCache>
            </c:strRef>
          </c:cat>
          <c:val>
            <c:numRef>
              <c:f>'Gantt Chart(May''16)'!$B$6:$B$21</c:f>
              <c:numCache>
                <c:formatCode>m-d-yy;@</c:formatCode>
                <c:ptCount val="4"/>
                <c:pt idx="0">
                  <c:v>42531</c:v>
                </c:pt>
                <c:pt idx="1">
                  <c:v>42535</c:v>
                </c:pt>
                <c:pt idx="2">
                  <c:v>42530</c:v>
                </c:pt>
                <c:pt idx="3">
                  <c:v>42528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EA-485D-BAD5-07BD9425456B}"/>
            </c:ext>
          </c:extLst>
        </c:ser>
        <c:ser>
          <c:idx val="1"/>
          <c:order val="1"/>
          <c:tx>
            <c:strRef>
              <c:f>'Gantt Chart(May''16)'!$E$4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'Gantt Chart(May''16)'!$D$6:$D$21</c:f>
              <c:strCache>
                <c:ptCount val="4"/>
                <c:pt idx="0">
                  <c:v>Audit thread Quality Thread Quality</c:v>
                </c:pt>
                <c:pt idx="1">
                  <c:v>Audit Machine maintenance Schedule</c:v>
                </c:pt>
                <c:pt idx="2">
                  <c:v>Audit Operator handling</c:v>
                </c:pt>
                <c:pt idx="3">
                  <c:v>Meeting With Mechanics</c:v>
                </c:pt>
              </c:strCache>
            </c:strRef>
          </c:cat>
          <c:val>
            <c:numRef>
              <c:f>'Gantt Chart(May''16)'!$E$6:$E$21</c:f>
              <c:numCache>
                <c:formatCode>General</c:formatCode>
                <c:ptCount val="4"/>
                <c:pt idx="0">
                  <c:v>20</c:v>
                </c:pt>
                <c:pt idx="1">
                  <c:v>16</c:v>
                </c:pt>
                <c:pt idx="2">
                  <c:v>15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EA-485D-BAD5-07BD94254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2912000"/>
        <c:axId val="102913536"/>
      </c:barChart>
      <c:catAx>
        <c:axId val="102912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13536"/>
        <c:crosses val="autoZero"/>
        <c:auto val="1"/>
        <c:lblAlgn val="ctr"/>
        <c:lblOffset val="100"/>
        <c:noMultiLvlLbl val="0"/>
      </c:catAx>
      <c:valAx>
        <c:axId val="102913536"/>
        <c:scaling>
          <c:orientation val="minMax"/>
          <c:max val="42590"/>
          <c:min val="4252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\/d;@" sourceLinked="0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12000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Open stitch reduction project &amp; Sewing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'Gantt Chart(April''16)'!$B$5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Chart(April''16)'!$D$6:$D$21</c:f>
              <c:strCache>
                <c:ptCount val="6"/>
                <c:pt idx="0">
                  <c:v>Check Thread Quality</c:v>
                </c:pt>
                <c:pt idx="1">
                  <c:v>Check Thread Size</c:v>
                </c:pt>
                <c:pt idx="2">
                  <c:v>Check Thread Type</c:v>
                </c:pt>
                <c:pt idx="3">
                  <c:v>Check SPI</c:v>
                </c:pt>
                <c:pt idx="4">
                  <c:v>Meeting With Controllers</c:v>
                </c:pt>
                <c:pt idx="5">
                  <c:v>Meeting with supervisors</c:v>
                </c:pt>
              </c:strCache>
            </c:strRef>
          </c:cat>
          <c:val>
            <c:numRef>
              <c:f>'Gantt Chart(April''16)'!$B$6:$B$21</c:f>
              <c:numCache>
                <c:formatCode>m-d-yy;@</c:formatCode>
                <c:ptCount val="6"/>
                <c:pt idx="0">
                  <c:v>42500</c:v>
                </c:pt>
                <c:pt idx="1">
                  <c:v>42504</c:v>
                </c:pt>
                <c:pt idx="2">
                  <c:v>42499</c:v>
                </c:pt>
                <c:pt idx="3">
                  <c:v>42461</c:v>
                </c:pt>
                <c:pt idx="4">
                  <c:v>42510</c:v>
                </c:pt>
                <c:pt idx="5">
                  <c:v>42513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EA-485D-BAD5-07BD9425456B}"/>
            </c:ext>
          </c:extLst>
        </c:ser>
        <c:ser>
          <c:idx val="1"/>
          <c:order val="1"/>
          <c:tx>
            <c:strRef>
              <c:f>'Gantt Chart(April''16)'!$E$4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'Gantt Chart(April''16)'!$D$6:$D$21</c:f>
              <c:strCache>
                <c:ptCount val="6"/>
                <c:pt idx="0">
                  <c:v>Check Thread Quality</c:v>
                </c:pt>
                <c:pt idx="1">
                  <c:v>Check Thread Size</c:v>
                </c:pt>
                <c:pt idx="2">
                  <c:v>Check Thread Type</c:v>
                </c:pt>
                <c:pt idx="3">
                  <c:v>Check SPI</c:v>
                </c:pt>
                <c:pt idx="4">
                  <c:v>Meeting With Controllers</c:v>
                </c:pt>
                <c:pt idx="5">
                  <c:v>Meeting with supervisors</c:v>
                </c:pt>
              </c:strCache>
            </c:strRef>
          </c:cat>
          <c:val>
            <c:numRef>
              <c:f>'Gantt Chart(April''16)'!$E$6:$E$21</c:f>
              <c:numCache>
                <c:formatCode>General</c:formatCode>
                <c:ptCount val="6"/>
                <c:pt idx="0">
                  <c:v>20</c:v>
                </c:pt>
                <c:pt idx="1">
                  <c:v>16</c:v>
                </c:pt>
                <c:pt idx="2">
                  <c:v>15</c:v>
                </c:pt>
                <c:pt idx="3">
                  <c:v>44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EA-485D-BAD5-07BD94254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8458368"/>
        <c:axId val="28861568"/>
      </c:barChart>
      <c:catAx>
        <c:axId val="284583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61568"/>
        <c:crosses val="autoZero"/>
        <c:auto val="1"/>
        <c:lblAlgn val="ctr"/>
        <c:lblOffset val="100"/>
        <c:noMultiLvlLbl val="0"/>
      </c:catAx>
      <c:valAx>
        <c:axId val="28861568"/>
        <c:scaling>
          <c:orientation val="minMax"/>
          <c:max val="42550"/>
          <c:min val="424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\/d;@" sourceLinked="0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5836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Open Stitch stitch Control Chart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'Control Chart'!$B$1</c:f>
              <c:strCache>
                <c:ptCount val="1"/>
                <c:pt idx="0">
                  <c:v>MTD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701443569553807E-2"/>
                  <c:y val="-4.1666666666666664E-2"/>
                </c:manualLayout>
              </c:layout>
              <c:tx>
                <c:rich>
                  <a:bodyPr/>
                  <a:lstStyle/>
                  <a:p>
                    <a:fld id="{C246E72E-91C0-488F-8718-F4D8690BD80A}" type="VALUE">
                      <a:rPr lang="en-US" b="1"/>
                      <a:pPr/>
                      <a:t>[VALUE]</a:t>
                    </a:fld>
                    <a:endParaRPr lang="en-A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7CA-4F2B-BAAA-969A926030BB}"/>
                </c:ext>
              </c:extLst>
            </c:dLbl>
            <c:dLbl>
              <c:idx val="1"/>
              <c:layout>
                <c:manualLayout>
                  <c:x val="-6.1034776902887194E-2"/>
                  <c:y val="-9.7222222222222265E-2"/>
                </c:manualLayout>
              </c:layout>
              <c:tx>
                <c:rich>
                  <a:bodyPr/>
                  <a:lstStyle/>
                  <a:p>
                    <a:fld id="{E580B173-D0FA-4063-8547-5507D54A6FFA}" type="VALUE">
                      <a:rPr lang="en-US" b="1"/>
                      <a:pPr/>
                      <a:t>[VALUE]</a:t>
                    </a:fld>
                    <a:endParaRPr lang="en-A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7CA-4F2B-BAAA-969A926030B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C317913-DF2B-4175-A483-AB5137C45510}" type="VALUE">
                      <a:rPr lang="en-US" b="1"/>
                      <a:pPr/>
                      <a:t>[VALUE]</a:t>
                    </a:fld>
                    <a:endParaRPr lang="en-A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7CA-4F2B-BAAA-969A926030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'Control Chart'!$A$2:$A$7</c:f>
              <c:strCache>
                <c:ptCount val="6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YTD EFF</c:v>
                </c:pt>
              </c:strCache>
            </c:strRef>
          </c:cat>
          <c:val>
            <c:numRef>
              <c:f>'Control Chart'!$B$2:$B$7</c:f>
              <c:numCache>
                <c:formatCode>0.00%</c:formatCode>
                <c:ptCount val="6"/>
                <c:pt idx="0">
                  <c:v>0.22869999999999999</c:v>
                </c:pt>
                <c:pt idx="1">
                  <c:v>0.16020000000000001</c:v>
                </c:pt>
                <c:pt idx="2">
                  <c:v>0.15</c:v>
                </c:pt>
                <c:pt idx="3">
                  <c:v>0.12</c:v>
                </c:pt>
                <c:pt idx="4">
                  <c:v>0.115</c:v>
                </c:pt>
                <c:pt idx="5">
                  <c:v>0.15478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7CA-4F2B-BAAA-969A926030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35223040"/>
        <c:axId val="35224576"/>
      </c:lineChart>
      <c:catAx>
        <c:axId val="3522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24576"/>
        <c:crosses val="autoZero"/>
        <c:auto val="1"/>
        <c:lblAlgn val="ctr"/>
        <c:lblOffset val="100"/>
        <c:noMultiLvlLbl val="0"/>
      </c:catAx>
      <c:valAx>
        <c:axId val="35224576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23040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Sewing RFT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RFT!$B$3:$B$20</c:f>
              <c:numCache>
                <c:formatCode>dd-mm-yyyy</c:formatCode>
                <c:ptCount val="18"/>
                <c:pt idx="0">
                  <c:v>43044</c:v>
                </c:pt>
                <c:pt idx="1">
                  <c:v>43045</c:v>
                </c:pt>
                <c:pt idx="2">
                  <c:v>43046</c:v>
                </c:pt>
                <c:pt idx="3">
                  <c:v>43047</c:v>
                </c:pt>
                <c:pt idx="4">
                  <c:v>43048</c:v>
                </c:pt>
                <c:pt idx="5">
                  <c:v>43049</c:v>
                </c:pt>
              </c:numCache>
            </c:numRef>
          </c:cat>
          <c:val>
            <c:numRef>
              <c:f>RFT!$C$3:$C$20</c:f>
              <c:numCache>
                <c:formatCode>0.00%</c:formatCode>
                <c:ptCount val="18"/>
                <c:pt idx="0">
                  <c:v>0.92242424242424237</c:v>
                </c:pt>
                <c:pt idx="1">
                  <c:v>0.93163265306122445</c:v>
                </c:pt>
                <c:pt idx="2">
                  <c:v>0.8927272727272727</c:v>
                </c:pt>
                <c:pt idx="3">
                  <c:v>0.90769230769230769</c:v>
                </c:pt>
                <c:pt idx="4">
                  <c:v>0.93733333333333335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07-4927-9063-3896BEF66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85120"/>
        <c:axId val="35686656"/>
      </c:barChart>
      <c:dateAx>
        <c:axId val="35685120"/>
        <c:scaling>
          <c:orientation val="minMax"/>
        </c:scaling>
        <c:delete val="0"/>
        <c:axPos val="b"/>
        <c:numFmt formatCode="dd-mm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86656"/>
        <c:crosses val="autoZero"/>
        <c:auto val="1"/>
        <c:lblOffset val="100"/>
        <c:baseTimeUnit val="days"/>
      </c:dateAx>
      <c:valAx>
        <c:axId val="3568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8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Sewing Qty Vs Defects % </a:t>
            </a:r>
            <a:endParaRPr lang="en-AU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'Sewing qty vs defects'!$A$2:$A$5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'Sewing qty vs defects'!$B$2:$B$5</c:f>
              <c:numCache>
                <c:formatCode>General</c:formatCode>
                <c:ptCount val="4"/>
                <c:pt idx="0">
                  <c:v>33610</c:v>
                </c:pt>
                <c:pt idx="1">
                  <c:v>37403</c:v>
                </c:pt>
                <c:pt idx="2">
                  <c:v>42774</c:v>
                </c:pt>
                <c:pt idx="3">
                  <c:v>41048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D7-4B5C-BC9E-1EA7658E8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343616"/>
        <c:axId val="103345152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9444444444444403E-2"/>
                  <c:y val="0.11574074074074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D7-4B5C-BC9E-1EA7658E8186}"/>
                </c:ext>
              </c:extLst>
            </c:dLbl>
            <c:dLbl>
              <c:idx val="1"/>
              <c:layout>
                <c:manualLayout>
                  <c:x val="-4.1666666666666664E-2"/>
                  <c:y val="0.10185185185185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D7-4B5C-BC9E-1EA7658E8186}"/>
                </c:ext>
              </c:extLst>
            </c:dLbl>
            <c:dLbl>
              <c:idx val="2"/>
              <c:layout>
                <c:manualLayout>
                  <c:x val="-1.3888888888889162E-2"/>
                  <c:y val="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D7-4B5C-BC9E-1EA7658E8186}"/>
                </c:ext>
              </c:extLst>
            </c:dLbl>
            <c:dLbl>
              <c:idx val="3"/>
              <c:layout>
                <c:manualLayout>
                  <c:x val="-8.3333333333333367E-3"/>
                  <c:y val="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D7-4B5C-BC9E-1EA7658E81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'Sewing qty vs defects'!$A$2:$A$5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'Sewing qty vs defects'!$D$2:$D$5</c:f>
              <c:numCache>
                <c:formatCode>0.00%</c:formatCode>
                <c:ptCount val="4"/>
                <c:pt idx="0">
                  <c:v>5.3000000000000047E-2</c:v>
                </c:pt>
                <c:pt idx="1">
                  <c:v>5.0000000000000044E-2</c:v>
                </c:pt>
                <c:pt idx="2">
                  <c:v>3.9000000000000035E-2</c:v>
                </c:pt>
                <c:pt idx="3">
                  <c:v>3.7000000000000033E-2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7D7-4B5C-BC9E-1EA7658E8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60768"/>
        <c:axId val="103359232"/>
      </c:lineChart>
      <c:catAx>
        <c:axId val="1033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45152"/>
        <c:crosses val="autoZero"/>
        <c:auto val="1"/>
        <c:lblAlgn val="ctr"/>
        <c:lblOffset val="100"/>
        <c:noMultiLvlLbl val="0"/>
      </c:catAx>
      <c:valAx>
        <c:axId val="10334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43616"/>
        <c:crosses val="autoZero"/>
        <c:crossBetween val="between"/>
      </c:valAx>
      <c:valAx>
        <c:axId val="103359232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60768"/>
        <c:crosses val="max"/>
        <c:crossBetween val="between"/>
      </c:valAx>
      <c:catAx>
        <c:axId val="103360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35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Sewing Qty Vs Sewing Reject%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'Sewing qty vs defects'!$B$15</c:f>
              <c:strCache>
                <c:ptCount val="1"/>
                <c:pt idx="0">
                  <c:v>Sewing QTY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'Sewing qty vs defects'!$A$16:$A$19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'Sewing qty vs defects'!$B$16:$B$19</c:f>
              <c:numCache>
                <c:formatCode>General</c:formatCode>
                <c:ptCount val="4"/>
                <c:pt idx="0">
                  <c:v>33610</c:v>
                </c:pt>
                <c:pt idx="1">
                  <c:v>37403</c:v>
                </c:pt>
                <c:pt idx="2">
                  <c:v>42774</c:v>
                </c:pt>
                <c:pt idx="3">
                  <c:v>41048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9-4F75-884A-0727CE1DD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396864"/>
        <c:axId val="103398400"/>
      </c:barChart>
      <c:lineChart>
        <c:grouping val="standard"/>
        <c:varyColors val="0"/>
        <c:ser>
          <c:idx val="1"/>
          <c:order val="1"/>
          <c:tx>
            <c:strRef>
              <c:f>'Sewing qty vs defects'!$D$15</c:f>
              <c:strCache>
                <c:ptCount val="1"/>
                <c:pt idx="0">
                  <c:v>Sewing Reject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'Sewing qty vs defects'!$A$16:$A$19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'Sewing qty vs defects'!$D$16:$D$19</c:f>
              <c:numCache>
                <c:formatCode>0.00%</c:formatCode>
                <c:ptCount val="4"/>
                <c:pt idx="0">
                  <c:v>3.3323415650104134E-3</c:v>
                </c:pt>
                <c:pt idx="1">
                  <c:v>2.9142047429350586E-3</c:v>
                </c:pt>
                <c:pt idx="2">
                  <c:v>3.9743769579651186E-3</c:v>
                </c:pt>
                <c:pt idx="3">
                  <c:v>3.2401091405184173E-3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59-4F75-884A-0727CE1DD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87744"/>
        <c:axId val="103486208"/>
      </c:lineChart>
      <c:catAx>
        <c:axId val="10339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98400"/>
        <c:crosses val="autoZero"/>
        <c:auto val="1"/>
        <c:lblAlgn val="ctr"/>
        <c:lblOffset val="100"/>
        <c:noMultiLvlLbl val="0"/>
      </c:catAx>
      <c:valAx>
        <c:axId val="10339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96864"/>
        <c:crosses val="autoZero"/>
        <c:crossBetween val="between"/>
      </c:valAx>
      <c:valAx>
        <c:axId val="103486208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87744"/>
        <c:crosses val="max"/>
        <c:crossBetween val="between"/>
      </c:valAx>
      <c:catAx>
        <c:axId val="103487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48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561975</xdr:colOff>
      <xdr:row>10</xdr:row>
      <xdr:rowOff>114300</xdr:rowOff>
    </xdr:from>
    <xdr:to>
      <xdr:col>39</xdr:col>
      <xdr:colOff>147109</xdr:colOff>
      <xdr:row>29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23812</xdr:rowOff>
    </xdr:from>
    <xdr:to>
      <xdr:col>12</xdr:col>
      <xdr:colOff>104775</xdr:colOff>
      <xdr:row>13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0</xdr:row>
      <xdr:rowOff>42862</xdr:rowOff>
    </xdr:from>
    <xdr:to>
      <xdr:col>10</xdr:col>
      <xdr:colOff>447675</xdr:colOff>
      <xdr:row>11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13</xdr:row>
      <xdr:rowOff>47625</xdr:rowOff>
    </xdr:from>
    <xdr:to>
      <xdr:col>10</xdr:col>
      <xdr:colOff>438150</xdr:colOff>
      <xdr:row>26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3</xdr:row>
      <xdr:rowOff>152400</xdr:rowOff>
    </xdr:from>
    <xdr:to>
      <xdr:col>19</xdr:col>
      <xdr:colOff>304800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9</xdr:row>
      <xdr:rowOff>180975</xdr:rowOff>
    </xdr:from>
    <xdr:to>
      <xdr:col>8</xdr:col>
      <xdr:colOff>32809</xdr:colOff>
      <xdr:row>28</xdr:row>
      <xdr:rowOff>92075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76201</xdr:rowOff>
    </xdr:from>
    <xdr:to>
      <xdr:col>2</xdr:col>
      <xdr:colOff>419100</xdr:colOff>
      <xdr:row>6</xdr:row>
      <xdr:rowOff>114301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38100" y="904876"/>
          <a:ext cx="1685925" cy="3429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200025</xdr:colOff>
      <xdr:row>7</xdr:row>
      <xdr:rowOff>38099</xdr:rowOff>
    </xdr:from>
    <xdr:to>
      <xdr:col>3</xdr:col>
      <xdr:colOff>28575</xdr:colOff>
      <xdr:row>9</xdr:row>
      <xdr:rowOff>76199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200025" y="1323974"/>
          <a:ext cx="1743075" cy="35242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0</xdr:col>
      <xdr:colOff>381000</xdr:colOff>
      <xdr:row>9</xdr:row>
      <xdr:rowOff>133350</xdr:rowOff>
    </xdr:from>
    <xdr:to>
      <xdr:col>3</xdr:col>
      <xdr:colOff>161925</xdr:colOff>
      <xdr:row>12</xdr:row>
      <xdr:rowOff>9525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381000" y="1733550"/>
          <a:ext cx="1695450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0</xdr:col>
      <xdr:colOff>647700</xdr:colOff>
      <xdr:row>14</xdr:row>
      <xdr:rowOff>142875</xdr:rowOff>
    </xdr:from>
    <xdr:to>
      <xdr:col>3</xdr:col>
      <xdr:colOff>428625</xdr:colOff>
      <xdr:row>17</xdr:row>
      <xdr:rowOff>19050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/>
      </xdr:nvSpPr>
      <xdr:spPr bwMode="auto">
        <a:xfrm>
          <a:off x="647700" y="2505075"/>
          <a:ext cx="1695450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0</xdr:col>
      <xdr:colOff>495300</xdr:colOff>
      <xdr:row>12</xdr:row>
      <xdr:rowOff>66675</xdr:rowOff>
    </xdr:from>
    <xdr:to>
      <xdr:col>3</xdr:col>
      <xdr:colOff>276225</xdr:colOff>
      <xdr:row>14</xdr:row>
      <xdr:rowOff>95250</xdr:rowOff>
    </xdr:to>
    <xdr:sp macro="" textlink="">
      <xdr:nvSpPr>
        <xdr:cNvPr id="7" name="Rectangle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/>
      </xdr:nvSpPr>
      <xdr:spPr bwMode="auto">
        <a:xfrm>
          <a:off x="495300" y="2124075"/>
          <a:ext cx="1695450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1</xdr:col>
      <xdr:colOff>104775</xdr:colOff>
      <xdr:row>17</xdr:row>
      <xdr:rowOff>76200</xdr:rowOff>
    </xdr:from>
    <xdr:to>
      <xdr:col>3</xdr:col>
      <xdr:colOff>581025</xdr:colOff>
      <xdr:row>19</xdr:row>
      <xdr:rowOff>104775</xdr:rowOff>
    </xdr:to>
    <xdr:sp macro="" textlink="">
      <xdr:nvSpPr>
        <xdr:cNvPr id="8" name="Rectangle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/>
      </xdr:nvSpPr>
      <xdr:spPr bwMode="auto">
        <a:xfrm>
          <a:off x="800100" y="2895600"/>
          <a:ext cx="1695450" cy="3714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1</xdr:col>
      <xdr:colOff>228600</xdr:colOff>
      <xdr:row>20</xdr:row>
      <xdr:rowOff>19050</xdr:rowOff>
    </xdr:from>
    <xdr:to>
      <xdr:col>4</xdr:col>
      <xdr:colOff>95250</xdr:colOff>
      <xdr:row>22</xdr:row>
      <xdr:rowOff>47625</xdr:rowOff>
    </xdr:to>
    <xdr:sp macro="" textlink="">
      <xdr:nvSpPr>
        <xdr:cNvPr id="9" name="Rectangle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/>
      </xdr:nvSpPr>
      <xdr:spPr bwMode="auto">
        <a:xfrm>
          <a:off x="923925" y="3371850"/>
          <a:ext cx="1695450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1</xdr:col>
      <xdr:colOff>114300</xdr:colOff>
      <xdr:row>26</xdr:row>
      <xdr:rowOff>85725</xdr:rowOff>
    </xdr:from>
    <xdr:to>
      <xdr:col>3</xdr:col>
      <xdr:colOff>590550</xdr:colOff>
      <xdr:row>28</xdr:row>
      <xdr:rowOff>114300</xdr:rowOff>
    </xdr:to>
    <xdr:sp macro="" textlink="">
      <xdr:nvSpPr>
        <xdr:cNvPr id="10" name="Rectangle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/>
      </xdr:nvSpPr>
      <xdr:spPr bwMode="auto">
        <a:xfrm>
          <a:off x="809625" y="4352925"/>
          <a:ext cx="1695450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0</xdr:col>
      <xdr:colOff>638175</xdr:colOff>
      <xdr:row>29</xdr:row>
      <xdr:rowOff>28575</xdr:rowOff>
    </xdr:from>
    <xdr:to>
      <xdr:col>3</xdr:col>
      <xdr:colOff>419100</xdr:colOff>
      <xdr:row>31</xdr:row>
      <xdr:rowOff>57150</xdr:rowOff>
    </xdr:to>
    <xdr:sp macro="" textlink="">
      <xdr:nvSpPr>
        <xdr:cNvPr id="11" name="Rectangle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638175" y="4752975"/>
          <a:ext cx="1695450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1</xdr:col>
      <xdr:colOff>238125</xdr:colOff>
      <xdr:row>23</xdr:row>
      <xdr:rowOff>133350</xdr:rowOff>
    </xdr:from>
    <xdr:to>
      <xdr:col>4</xdr:col>
      <xdr:colOff>104775</xdr:colOff>
      <xdr:row>26</xdr:row>
      <xdr:rowOff>9525</xdr:rowOff>
    </xdr:to>
    <xdr:sp macro="" textlink="">
      <xdr:nvSpPr>
        <xdr:cNvPr id="12" name="Rectangle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/>
      </xdr:nvSpPr>
      <xdr:spPr bwMode="auto">
        <a:xfrm>
          <a:off x="933450" y="3943350"/>
          <a:ext cx="1695450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0</xdr:col>
      <xdr:colOff>504825</xdr:colOff>
      <xdr:row>31</xdr:row>
      <xdr:rowOff>133350</xdr:rowOff>
    </xdr:from>
    <xdr:to>
      <xdr:col>3</xdr:col>
      <xdr:colOff>285750</xdr:colOff>
      <xdr:row>34</xdr:row>
      <xdr:rowOff>9525</xdr:rowOff>
    </xdr:to>
    <xdr:sp macro="" textlink="">
      <xdr:nvSpPr>
        <xdr:cNvPr id="13" name="Rectangle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/>
      </xdr:nvSpPr>
      <xdr:spPr bwMode="auto">
        <a:xfrm>
          <a:off x="504825" y="5162550"/>
          <a:ext cx="1695450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0</xdr:col>
      <xdr:colOff>381000</xdr:colOff>
      <xdr:row>34</xdr:row>
      <xdr:rowOff>76200</xdr:rowOff>
    </xdr:from>
    <xdr:to>
      <xdr:col>3</xdr:col>
      <xdr:colOff>161925</xdr:colOff>
      <xdr:row>36</xdr:row>
      <xdr:rowOff>104775</xdr:rowOff>
    </xdr:to>
    <xdr:sp macro="" textlink="">
      <xdr:nvSpPr>
        <xdr:cNvPr id="14" name="Rectangle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/>
      </xdr:nvSpPr>
      <xdr:spPr bwMode="auto">
        <a:xfrm>
          <a:off x="381000" y="5562600"/>
          <a:ext cx="1695450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0</xdr:col>
      <xdr:colOff>209550</xdr:colOff>
      <xdr:row>37</xdr:row>
      <xdr:rowOff>28575</xdr:rowOff>
    </xdr:from>
    <xdr:to>
      <xdr:col>2</xdr:col>
      <xdr:colOff>600075</xdr:colOff>
      <xdr:row>39</xdr:row>
      <xdr:rowOff>57150</xdr:rowOff>
    </xdr:to>
    <xdr:sp macro="" textlink="">
      <xdr:nvSpPr>
        <xdr:cNvPr id="15" name="Rectangle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/>
      </xdr:nvSpPr>
      <xdr:spPr bwMode="auto">
        <a:xfrm>
          <a:off x="209550" y="5972175"/>
          <a:ext cx="1695450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0</xdr:col>
      <xdr:colOff>47625</xdr:colOff>
      <xdr:row>39</xdr:row>
      <xdr:rowOff>123825</xdr:rowOff>
    </xdr:from>
    <xdr:to>
      <xdr:col>2</xdr:col>
      <xdr:colOff>438150</xdr:colOff>
      <xdr:row>42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/>
      </xdr:nvSpPr>
      <xdr:spPr bwMode="auto">
        <a:xfrm>
          <a:off x="47625" y="6372225"/>
          <a:ext cx="1695450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0</xdr:col>
      <xdr:colOff>276225</xdr:colOff>
      <xdr:row>23</xdr:row>
      <xdr:rowOff>0</xdr:rowOff>
    </xdr:from>
    <xdr:to>
      <xdr:col>13</xdr:col>
      <xdr:colOff>0</xdr:colOff>
      <xdr:row>23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CxnSpPr/>
      </xdr:nvCxnSpPr>
      <xdr:spPr bwMode="auto">
        <a:xfrm>
          <a:off x="276225" y="3810000"/>
          <a:ext cx="7734300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5</xdr:row>
      <xdr:rowOff>85725</xdr:rowOff>
    </xdr:from>
    <xdr:to>
      <xdr:col>4</xdr:col>
      <xdr:colOff>514351</xdr:colOff>
      <xdr:row>22</xdr:row>
      <xdr:rowOff>133350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CxnSpPr/>
      </xdr:nvCxnSpPr>
      <xdr:spPr bwMode="auto">
        <a:xfrm flipH="1" flipV="1">
          <a:off x="2076450" y="1066800"/>
          <a:ext cx="962026" cy="272415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23</xdr:row>
      <xdr:rowOff>9526</xdr:rowOff>
    </xdr:from>
    <xdr:to>
      <xdr:col>4</xdr:col>
      <xdr:colOff>514350</xdr:colOff>
      <xdr:row>40</xdr:row>
      <xdr:rowOff>142875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CxnSpPr/>
      </xdr:nvCxnSpPr>
      <xdr:spPr bwMode="auto">
        <a:xfrm flipV="1">
          <a:off x="2009775" y="3819526"/>
          <a:ext cx="1028700" cy="272414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419100</xdr:colOff>
      <xdr:row>5</xdr:row>
      <xdr:rowOff>95251</xdr:rowOff>
    </xdr:from>
    <xdr:to>
      <xdr:col>3</xdr:col>
      <xdr:colOff>171450</xdr:colOff>
      <xdr:row>5</xdr:row>
      <xdr:rowOff>104775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CxnSpPr>
          <a:stCxn id="3" idx="3"/>
        </xdr:cNvCxnSpPr>
      </xdr:nvCxnSpPr>
      <xdr:spPr bwMode="auto">
        <a:xfrm>
          <a:off x="1724025" y="1076326"/>
          <a:ext cx="361950" cy="952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8</xdr:row>
      <xdr:rowOff>61913</xdr:rowOff>
    </xdr:from>
    <xdr:to>
      <xdr:col>3</xdr:col>
      <xdr:colOff>314325</xdr:colOff>
      <xdr:row>8</xdr:row>
      <xdr:rowOff>66675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CxnSpPr/>
      </xdr:nvCxnSpPr>
      <xdr:spPr bwMode="auto">
        <a:xfrm>
          <a:off x="1933575" y="1509713"/>
          <a:ext cx="295275" cy="476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10</xdr:row>
      <xdr:rowOff>147638</xdr:rowOff>
    </xdr:from>
    <xdr:to>
      <xdr:col>3</xdr:col>
      <xdr:colOff>466725</xdr:colOff>
      <xdr:row>11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CxnSpPr/>
      </xdr:nvCxnSpPr>
      <xdr:spPr bwMode="auto">
        <a:xfrm>
          <a:off x="2076450" y="1900238"/>
          <a:ext cx="304800" cy="476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13</xdr:row>
      <xdr:rowOff>100013</xdr:rowOff>
    </xdr:from>
    <xdr:to>
      <xdr:col>4</xdr:col>
      <xdr:colOff>19050</xdr:colOff>
      <xdr:row>13</xdr:row>
      <xdr:rowOff>104775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CxnSpPr/>
      </xdr:nvCxnSpPr>
      <xdr:spPr bwMode="auto">
        <a:xfrm>
          <a:off x="2190750" y="2309813"/>
          <a:ext cx="352425" cy="476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16</xdr:row>
      <xdr:rowOff>9525</xdr:rowOff>
    </xdr:from>
    <xdr:to>
      <xdr:col>4</xdr:col>
      <xdr:colOff>133350</xdr:colOff>
      <xdr:row>16</xdr:row>
      <xdr:rowOff>14288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CxnSpPr/>
      </xdr:nvCxnSpPr>
      <xdr:spPr bwMode="auto">
        <a:xfrm flipV="1">
          <a:off x="2352675" y="2676525"/>
          <a:ext cx="304800" cy="4763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18</xdr:row>
      <xdr:rowOff>95250</xdr:rowOff>
    </xdr:from>
    <xdr:to>
      <xdr:col>4</xdr:col>
      <xdr:colOff>238125</xdr:colOff>
      <xdr:row>18</xdr:row>
      <xdr:rowOff>100014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CxnSpPr/>
      </xdr:nvCxnSpPr>
      <xdr:spPr bwMode="auto">
        <a:xfrm flipV="1">
          <a:off x="2486025" y="3067050"/>
          <a:ext cx="276225" cy="476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21</xdr:row>
      <xdr:rowOff>38100</xdr:rowOff>
    </xdr:from>
    <xdr:to>
      <xdr:col>4</xdr:col>
      <xdr:colOff>428625</xdr:colOff>
      <xdr:row>21</xdr:row>
      <xdr:rowOff>42863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CxnSpPr/>
      </xdr:nvCxnSpPr>
      <xdr:spPr bwMode="auto">
        <a:xfrm flipV="1">
          <a:off x="2628900" y="3543300"/>
          <a:ext cx="323850" cy="4763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27</xdr:row>
      <xdr:rowOff>104775</xdr:rowOff>
    </xdr:from>
    <xdr:to>
      <xdr:col>4</xdr:col>
      <xdr:colOff>247650</xdr:colOff>
      <xdr:row>27</xdr:row>
      <xdr:rowOff>109540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CxnSpPr/>
      </xdr:nvCxnSpPr>
      <xdr:spPr bwMode="auto">
        <a:xfrm flipV="1">
          <a:off x="2514600" y="4524375"/>
          <a:ext cx="257175" cy="476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30</xdr:row>
      <xdr:rowOff>9525</xdr:rowOff>
    </xdr:from>
    <xdr:to>
      <xdr:col>4</xdr:col>
      <xdr:colOff>114300</xdr:colOff>
      <xdr:row>30</xdr:row>
      <xdr:rowOff>14289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CxnSpPr/>
      </xdr:nvCxnSpPr>
      <xdr:spPr bwMode="auto">
        <a:xfrm flipV="1">
          <a:off x="2352675" y="4886325"/>
          <a:ext cx="285750" cy="476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32</xdr:row>
      <xdr:rowOff>114300</xdr:rowOff>
    </xdr:from>
    <xdr:to>
      <xdr:col>3</xdr:col>
      <xdr:colOff>581025</xdr:colOff>
      <xdr:row>32</xdr:row>
      <xdr:rowOff>128589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CxnSpPr/>
      </xdr:nvCxnSpPr>
      <xdr:spPr bwMode="auto">
        <a:xfrm flipV="1">
          <a:off x="2219325" y="5295900"/>
          <a:ext cx="276225" cy="1428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35</xdr:row>
      <xdr:rowOff>76200</xdr:rowOff>
    </xdr:from>
    <xdr:to>
      <xdr:col>3</xdr:col>
      <xdr:colOff>409575</xdr:colOff>
      <xdr:row>35</xdr:row>
      <xdr:rowOff>80964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CxnSpPr/>
      </xdr:nvCxnSpPr>
      <xdr:spPr bwMode="auto">
        <a:xfrm flipV="1">
          <a:off x="2066925" y="5715000"/>
          <a:ext cx="257175" cy="476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38</xdr:row>
      <xdr:rowOff>19050</xdr:rowOff>
    </xdr:from>
    <xdr:to>
      <xdr:col>3</xdr:col>
      <xdr:colOff>247650</xdr:colOff>
      <xdr:row>38</xdr:row>
      <xdr:rowOff>23814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CxnSpPr/>
      </xdr:nvCxnSpPr>
      <xdr:spPr bwMode="auto">
        <a:xfrm flipV="1">
          <a:off x="1905000" y="6115050"/>
          <a:ext cx="257175" cy="476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447675</xdr:colOff>
      <xdr:row>40</xdr:row>
      <xdr:rowOff>123825</xdr:rowOff>
    </xdr:from>
    <xdr:to>
      <xdr:col>3</xdr:col>
      <xdr:colOff>104775</xdr:colOff>
      <xdr:row>40</xdr:row>
      <xdr:rowOff>147639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CxnSpPr/>
      </xdr:nvCxnSpPr>
      <xdr:spPr bwMode="auto">
        <a:xfrm flipV="1">
          <a:off x="1752600" y="6524625"/>
          <a:ext cx="266700" cy="2381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24</xdr:row>
      <xdr:rowOff>114300</xdr:rowOff>
    </xdr:from>
    <xdr:to>
      <xdr:col>4</xdr:col>
      <xdr:colOff>428625</xdr:colOff>
      <xdr:row>24</xdr:row>
      <xdr:rowOff>128589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CxnSpPr/>
      </xdr:nvCxnSpPr>
      <xdr:spPr bwMode="auto">
        <a:xfrm flipV="1">
          <a:off x="2647950" y="4076700"/>
          <a:ext cx="304800" cy="1428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4</xdr:row>
      <xdr:rowOff>85725</xdr:rowOff>
    </xdr:from>
    <xdr:to>
      <xdr:col>6</xdr:col>
      <xdr:colOff>419100</xdr:colOff>
      <xdr:row>6</xdr:row>
      <xdr:rowOff>114300</xdr:rowOff>
    </xdr:to>
    <xdr:sp macro="" textlink="">
      <xdr:nvSpPr>
        <xdr:cNvPr id="34" name="Rectangle 33">
          <a:extLst>
            <a:ext uri="{FF2B5EF4-FFF2-40B4-BE49-F238E27FC236}">
              <a16:creationId xmlns="" xmlns:a16="http://schemas.microsoft.com/office/drawing/2014/main" id="{00000000-0008-0000-0300-000022000000}"/>
            </a:ext>
          </a:extLst>
        </xdr:cNvPr>
        <xdr:cNvSpPr/>
      </xdr:nvSpPr>
      <xdr:spPr bwMode="auto">
        <a:xfrm>
          <a:off x="2552700" y="914400"/>
          <a:ext cx="1609725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247650</xdr:colOff>
      <xdr:row>7</xdr:row>
      <xdr:rowOff>38100</xdr:rowOff>
    </xdr:from>
    <xdr:to>
      <xdr:col>7</xdr:col>
      <xdr:colOff>28575</xdr:colOff>
      <xdr:row>9</xdr:row>
      <xdr:rowOff>66675</xdr:rowOff>
    </xdr:to>
    <xdr:sp macro="" textlink="">
      <xdr:nvSpPr>
        <xdr:cNvPr id="35" name="Rectangle 34">
          <a:extLst>
            <a:ext uri="{FF2B5EF4-FFF2-40B4-BE49-F238E27FC236}">
              <a16:creationId xmlns="" xmlns:a16="http://schemas.microsoft.com/office/drawing/2014/main" id="{00000000-0008-0000-0300-000023000000}"/>
            </a:ext>
          </a:extLst>
        </xdr:cNvPr>
        <xdr:cNvSpPr/>
      </xdr:nvSpPr>
      <xdr:spPr bwMode="auto">
        <a:xfrm>
          <a:off x="2771775" y="1323975"/>
          <a:ext cx="1609725" cy="3429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381000</xdr:colOff>
      <xdr:row>9</xdr:row>
      <xdr:rowOff>133350</xdr:rowOff>
    </xdr:from>
    <xdr:to>
      <xdr:col>7</xdr:col>
      <xdr:colOff>161925</xdr:colOff>
      <xdr:row>12</xdr:row>
      <xdr:rowOff>9525</xdr:rowOff>
    </xdr:to>
    <xdr:sp macro="" textlink="">
      <xdr:nvSpPr>
        <xdr:cNvPr id="36" name="Rectangle 35">
          <a:extLst>
            <a:ext uri="{FF2B5EF4-FFF2-40B4-BE49-F238E27FC236}">
              <a16:creationId xmlns="" xmlns:a16="http://schemas.microsoft.com/office/drawing/2014/main" id="{00000000-0008-0000-0300-000024000000}"/>
            </a:ext>
          </a:extLst>
        </xdr:cNvPr>
        <xdr:cNvSpPr/>
      </xdr:nvSpPr>
      <xdr:spPr bwMode="auto">
        <a:xfrm>
          <a:off x="2905125" y="1733550"/>
          <a:ext cx="1609725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647700</xdr:colOff>
      <xdr:row>14</xdr:row>
      <xdr:rowOff>142875</xdr:rowOff>
    </xdr:from>
    <xdr:to>
      <xdr:col>7</xdr:col>
      <xdr:colOff>428625</xdr:colOff>
      <xdr:row>17</xdr:row>
      <xdr:rowOff>19050</xdr:rowOff>
    </xdr:to>
    <xdr:sp macro="" textlink="">
      <xdr:nvSpPr>
        <xdr:cNvPr id="37" name="Rectangle 36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SpPr/>
      </xdr:nvSpPr>
      <xdr:spPr bwMode="auto">
        <a:xfrm>
          <a:off x="3133725" y="2505075"/>
          <a:ext cx="1647825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4</xdr:col>
      <xdr:colOff>495300</xdr:colOff>
      <xdr:row>12</xdr:row>
      <xdr:rowOff>66675</xdr:rowOff>
    </xdr:from>
    <xdr:to>
      <xdr:col>7</xdr:col>
      <xdr:colOff>276225</xdr:colOff>
      <xdr:row>14</xdr:row>
      <xdr:rowOff>95250</xdr:rowOff>
    </xdr:to>
    <xdr:sp macro="" textlink="">
      <xdr:nvSpPr>
        <xdr:cNvPr id="38" name="Rectangle 37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SpPr/>
      </xdr:nvSpPr>
      <xdr:spPr bwMode="auto">
        <a:xfrm>
          <a:off x="3019425" y="2124075"/>
          <a:ext cx="1609725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5</xdr:col>
      <xdr:colOff>104775</xdr:colOff>
      <xdr:row>17</xdr:row>
      <xdr:rowOff>76200</xdr:rowOff>
    </xdr:from>
    <xdr:to>
      <xdr:col>7</xdr:col>
      <xdr:colOff>581025</xdr:colOff>
      <xdr:row>19</xdr:row>
      <xdr:rowOff>104775</xdr:rowOff>
    </xdr:to>
    <xdr:sp macro="" textlink="">
      <xdr:nvSpPr>
        <xdr:cNvPr id="39" name="Rectangle 38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SpPr/>
      </xdr:nvSpPr>
      <xdr:spPr bwMode="auto">
        <a:xfrm>
          <a:off x="3238500" y="2895600"/>
          <a:ext cx="1695450" cy="3714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5</xdr:col>
      <xdr:colOff>228600</xdr:colOff>
      <xdr:row>20</xdr:row>
      <xdr:rowOff>19050</xdr:rowOff>
    </xdr:from>
    <xdr:to>
      <xdr:col>8</xdr:col>
      <xdr:colOff>95250</xdr:colOff>
      <xdr:row>22</xdr:row>
      <xdr:rowOff>47625</xdr:rowOff>
    </xdr:to>
    <xdr:sp macro="" textlink="">
      <xdr:nvSpPr>
        <xdr:cNvPr id="40" name="Rectangle 39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SpPr/>
      </xdr:nvSpPr>
      <xdr:spPr bwMode="auto">
        <a:xfrm>
          <a:off x="3362325" y="3371850"/>
          <a:ext cx="1695450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5</xdr:col>
      <xdr:colOff>114300</xdr:colOff>
      <xdr:row>26</xdr:row>
      <xdr:rowOff>85725</xdr:rowOff>
    </xdr:from>
    <xdr:to>
      <xdr:col>7</xdr:col>
      <xdr:colOff>590550</xdr:colOff>
      <xdr:row>28</xdr:row>
      <xdr:rowOff>114300</xdr:rowOff>
    </xdr:to>
    <xdr:sp macro="" textlink="">
      <xdr:nvSpPr>
        <xdr:cNvPr id="41" name="Rectangle 40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SpPr/>
      </xdr:nvSpPr>
      <xdr:spPr bwMode="auto">
        <a:xfrm>
          <a:off x="3248025" y="4352925"/>
          <a:ext cx="1695450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4</xdr:col>
      <xdr:colOff>638175</xdr:colOff>
      <xdr:row>29</xdr:row>
      <xdr:rowOff>28575</xdr:rowOff>
    </xdr:from>
    <xdr:to>
      <xdr:col>7</xdr:col>
      <xdr:colOff>419100</xdr:colOff>
      <xdr:row>31</xdr:row>
      <xdr:rowOff>57150</xdr:rowOff>
    </xdr:to>
    <xdr:sp macro="" textlink="">
      <xdr:nvSpPr>
        <xdr:cNvPr id="42" name="Rectangle 41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3133725" y="4752975"/>
          <a:ext cx="1638300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5</xdr:col>
      <xdr:colOff>238125</xdr:colOff>
      <xdr:row>23</xdr:row>
      <xdr:rowOff>133350</xdr:rowOff>
    </xdr:from>
    <xdr:to>
      <xdr:col>8</xdr:col>
      <xdr:colOff>104775</xdr:colOff>
      <xdr:row>26</xdr:row>
      <xdr:rowOff>9525</xdr:rowOff>
    </xdr:to>
    <xdr:sp macro="" textlink="">
      <xdr:nvSpPr>
        <xdr:cNvPr id="43" name="Rectangle 42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3371850" y="3943350"/>
          <a:ext cx="1695450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4</xdr:col>
      <xdr:colOff>504825</xdr:colOff>
      <xdr:row>31</xdr:row>
      <xdr:rowOff>133350</xdr:rowOff>
    </xdr:from>
    <xdr:to>
      <xdr:col>7</xdr:col>
      <xdr:colOff>285750</xdr:colOff>
      <xdr:row>34</xdr:row>
      <xdr:rowOff>9525</xdr:rowOff>
    </xdr:to>
    <xdr:sp macro="" textlink="">
      <xdr:nvSpPr>
        <xdr:cNvPr id="44" name="Rectangle 43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SpPr/>
      </xdr:nvSpPr>
      <xdr:spPr bwMode="auto">
        <a:xfrm>
          <a:off x="3028950" y="5162550"/>
          <a:ext cx="1609725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4</xdr:col>
      <xdr:colOff>381000</xdr:colOff>
      <xdr:row>34</xdr:row>
      <xdr:rowOff>76200</xdr:rowOff>
    </xdr:from>
    <xdr:to>
      <xdr:col>7</xdr:col>
      <xdr:colOff>161925</xdr:colOff>
      <xdr:row>36</xdr:row>
      <xdr:rowOff>104775</xdr:rowOff>
    </xdr:to>
    <xdr:sp macro="" textlink="">
      <xdr:nvSpPr>
        <xdr:cNvPr id="45" name="Rectangle 44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SpPr/>
      </xdr:nvSpPr>
      <xdr:spPr bwMode="auto">
        <a:xfrm>
          <a:off x="2905125" y="5562600"/>
          <a:ext cx="1609725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4</xdr:col>
      <xdr:colOff>209550</xdr:colOff>
      <xdr:row>37</xdr:row>
      <xdr:rowOff>28575</xdr:rowOff>
    </xdr:from>
    <xdr:to>
      <xdr:col>6</xdr:col>
      <xdr:colOff>600075</xdr:colOff>
      <xdr:row>39</xdr:row>
      <xdr:rowOff>57150</xdr:rowOff>
    </xdr:to>
    <xdr:sp macro="" textlink="">
      <xdr:nvSpPr>
        <xdr:cNvPr id="46" name="Rectangle 45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SpPr/>
      </xdr:nvSpPr>
      <xdr:spPr bwMode="auto">
        <a:xfrm>
          <a:off x="2733675" y="5972175"/>
          <a:ext cx="1609725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 b="0"/>
            <a:t>Conciousness</a:t>
          </a:r>
        </a:p>
      </xdr:txBody>
    </xdr:sp>
    <xdr:clientData/>
  </xdr:twoCellAnchor>
  <xdr:twoCellAnchor>
    <xdr:from>
      <xdr:col>4</xdr:col>
      <xdr:colOff>47625</xdr:colOff>
      <xdr:row>39</xdr:row>
      <xdr:rowOff>123825</xdr:rowOff>
    </xdr:from>
    <xdr:to>
      <xdr:col>6</xdr:col>
      <xdr:colOff>438150</xdr:colOff>
      <xdr:row>42</xdr:row>
      <xdr:rowOff>0</xdr:rowOff>
    </xdr:to>
    <xdr:sp macro="" textlink="">
      <xdr:nvSpPr>
        <xdr:cNvPr id="47" name="Rectangle 46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SpPr/>
      </xdr:nvSpPr>
      <xdr:spPr bwMode="auto">
        <a:xfrm>
          <a:off x="2571750" y="6372225"/>
          <a:ext cx="1609725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/>
            <a:t>Unskilled Operator</a:t>
          </a:r>
        </a:p>
      </xdr:txBody>
    </xdr:sp>
    <xdr:clientData/>
  </xdr:twoCellAnchor>
  <xdr:twoCellAnchor>
    <xdr:from>
      <xdr:col>7</xdr:col>
      <xdr:colOff>161925</xdr:colOff>
      <xdr:row>5</xdr:row>
      <xdr:rowOff>85725</xdr:rowOff>
    </xdr:from>
    <xdr:to>
      <xdr:col>8</xdr:col>
      <xdr:colOff>514351</xdr:colOff>
      <xdr:row>22</xdr:row>
      <xdr:rowOff>133350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CxnSpPr/>
      </xdr:nvCxnSpPr>
      <xdr:spPr bwMode="auto">
        <a:xfrm flipH="1" flipV="1">
          <a:off x="4514850" y="1066800"/>
          <a:ext cx="962026" cy="272415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23</xdr:row>
      <xdr:rowOff>9526</xdr:rowOff>
    </xdr:from>
    <xdr:to>
      <xdr:col>8</xdr:col>
      <xdr:colOff>514350</xdr:colOff>
      <xdr:row>40</xdr:row>
      <xdr:rowOff>142875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300-000031000000}"/>
            </a:ext>
          </a:extLst>
        </xdr:cNvPr>
        <xdr:cNvCxnSpPr/>
      </xdr:nvCxnSpPr>
      <xdr:spPr bwMode="auto">
        <a:xfrm flipV="1">
          <a:off x="4448175" y="3819526"/>
          <a:ext cx="1028700" cy="272414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5</xdr:row>
      <xdr:rowOff>100013</xdr:rowOff>
    </xdr:from>
    <xdr:to>
      <xdr:col>7</xdr:col>
      <xdr:colOff>161925</xdr:colOff>
      <xdr:row>5</xdr:row>
      <xdr:rowOff>104775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CxnSpPr>
          <a:stCxn id="34" idx="3"/>
        </xdr:cNvCxnSpPr>
      </xdr:nvCxnSpPr>
      <xdr:spPr bwMode="auto">
        <a:xfrm>
          <a:off x="4162425" y="1081088"/>
          <a:ext cx="352425" cy="476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8</xdr:row>
      <xdr:rowOff>61913</xdr:rowOff>
    </xdr:from>
    <xdr:to>
      <xdr:col>7</xdr:col>
      <xdr:colOff>314325</xdr:colOff>
      <xdr:row>8</xdr:row>
      <xdr:rowOff>66675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CxnSpPr/>
      </xdr:nvCxnSpPr>
      <xdr:spPr bwMode="auto">
        <a:xfrm>
          <a:off x="4371975" y="1509713"/>
          <a:ext cx="295275" cy="476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10</xdr:row>
      <xdr:rowOff>147638</xdr:rowOff>
    </xdr:from>
    <xdr:to>
      <xdr:col>7</xdr:col>
      <xdr:colOff>466725</xdr:colOff>
      <xdr:row>11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300-000034000000}"/>
            </a:ext>
          </a:extLst>
        </xdr:cNvPr>
        <xdr:cNvCxnSpPr/>
      </xdr:nvCxnSpPr>
      <xdr:spPr bwMode="auto">
        <a:xfrm>
          <a:off x="4514850" y="1900238"/>
          <a:ext cx="304800" cy="476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13</xdr:row>
      <xdr:rowOff>100013</xdr:rowOff>
    </xdr:from>
    <xdr:to>
      <xdr:col>8</xdr:col>
      <xdr:colOff>19050</xdr:colOff>
      <xdr:row>13</xdr:row>
      <xdr:rowOff>104775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300-000035000000}"/>
            </a:ext>
          </a:extLst>
        </xdr:cNvPr>
        <xdr:cNvCxnSpPr/>
      </xdr:nvCxnSpPr>
      <xdr:spPr bwMode="auto">
        <a:xfrm>
          <a:off x="4629150" y="2309813"/>
          <a:ext cx="352425" cy="476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438150</xdr:colOff>
      <xdr:row>16</xdr:row>
      <xdr:rowOff>9525</xdr:rowOff>
    </xdr:from>
    <xdr:to>
      <xdr:col>8</xdr:col>
      <xdr:colOff>133350</xdr:colOff>
      <xdr:row>16</xdr:row>
      <xdr:rowOff>14288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300-000036000000}"/>
            </a:ext>
          </a:extLst>
        </xdr:cNvPr>
        <xdr:cNvCxnSpPr/>
      </xdr:nvCxnSpPr>
      <xdr:spPr bwMode="auto">
        <a:xfrm flipV="1">
          <a:off x="4791075" y="2676525"/>
          <a:ext cx="304800" cy="4763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571500</xdr:colOff>
      <xdr:row>18</xdr:row>
      <xdr:rowOff>95250</xdr:rowOff>
    </xdr:from>
    <xdr:to>
      <xdr:col>8</xdr:col>
      <xdr:colOff>257175</xdr:colOff>
      <xdr:row>18</xdr:row>
      <xdr:rowOff>100014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CxnSpPr/>
      </xdr:nvCxnSpPr>
      <xdr:spPr bwMode="auto">
        <a:xfrm flipV="1">
          <a:off x="4924425" y="3067050"/>
          <a:ext cx="295275" cy="476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21</xdr:row>
      <xdr:rowOff>38100</xdr:rowOff>
    </xdr:from>
    <xdr:to>
      <xdr:col>8</xdr:col>
      <xdr:colOff>428625</xdr:colOff>
      <xdr:row>21</xdr:row>
      <xdr:rowOff>42863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300-000038000000}"/>
            </a:ext>
          </a:extLst>
        </xdr:cNvPr>
        <xdr:cNvCxnSpPr/>
      </xdr:nvCxnSpPr>
      <xdr:spPr bwMode="auto">
        <a:xfrm flipV="1">
          <a:off x="5067300" y="3543300"/>
          <a:ext cx="323850" cy="4763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600075</xdr:colOff>
      <xdr:row>27</xdr:row>
      <xdr:rowOff>104775</xdr:rowOff>
    </xdr:from>
    <xdr:to>
      <xdr:col>8</xdr:col>
      <xdr:colOff>247650</xdr:colOff>
      <xdr:row>27</xdr:row>
      <xdr:rowOff>109540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300-000039000000}"/>
            </a:ext>
          </a:extLst>
        </xdr:cNvPr>
        <xdr:cNvCxnSpPr/>
      </xdr:nvCxnSpPr>
      <xdr:spPr bwMode="auto">
        <a:xfrm flipV="1">
          <a:off x="4953000" y="4524375"/>
          <a:ext cx="257175" cy="476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438150</xdr:colOff>
      <xdr:row>30</xdr:row>
      <xdr:rowOff>9525</xdr:rowOff>
    </xdr:from>
    <xdr:to>
      <xdr:col>8</xdr:col>
      <xdr:colOff>114300</xdr:colOff>
      <xdr:row>30</xdr:row>
      <xdr:rowOff>14289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300-00003A000000}"/>
            </a:ext>
          </a:extLst>
        </xdr:cNvPr>
        <xdr:cNvCxnSpPr/>
      </xdr:nvCxnSpPr>
      <xdr:spPr bwMode="auto">
        <a:xfrm flipV="1">
          <a:off x="4791075" y="4886325"/>
          <a:ext cx="285750" cy="476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32</xdr:row>
      <xdr:rowOff>114300</xdr:rowOff>
    </xdr:from>
    <xdr:to>
      <xdr:col>7</xdr:col>
      <xdr:colOff>581025</xdr:colOff>
      <xdr:row>32</xdr:row>
      <xdr:rowOff>128589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300-00003B000000}"/>
            </a:ext>
          </a:extLst>
        </xdr:cNvPr>
        <xdr:cNvCxnSpPr/>
      </xdr:nvCxnSpPr>
      <xdr:spPr bwMode="auto">
        <a:xfrm flipV="1">
          <a:off x="4657725" y="5295900"/>
          <a:ext cx="276225" cy="1428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35</xdr:row>
      <xdr:rowOff>76200</xdr:rowOff>
    </xdr:from>
    <xdr:to>
      <xdr:col>7</xdr:col>
      <xdr:colOff>409575</xdr:colOff>
      <xdr:row>35</xdr:row>
      <xdr:rowOff>80964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300-00003C000000}"/>
            </a:ext>
          </a:extLst>
        </xdr:cNvPr>
        <xdr:cNvCxnSpPr/>
      </xdr:nvCxnSpPr>
      <xdr:spPr bwMode="auto">
        <a:xfrm flipV="1">
          <a:off x="4505325" y="5715000"/>
          <a:ext cx="257175" cy="476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38</xdr:row>
      <xdr:rowOff>19050</xdr:rowOff>
    </xdr:from>
    <xdr:to>
      <xdr:col>7</xdr:col>
      <xdr:colOff>247650</xdr:colOff>
      <xdr:row>38</xdr:row>
      <xdr:rowOff>23814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300-00003D000000}"/>
            </a:ext>
          </a:extLst>
        </xdr:cNvPr>
        <xdr:cNvCxnSpPr/>
      </xdr:nvCxnSpPr>
      <xdr:spPr bwMode="auto">
        <a:xfrm flipV="1">
          <a:off x="4343400" y="6115050"/>
          <a:ext cx="257175" cy="476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447675</xdr:colOff>
      <xdr:row>40</xdr:row>
      <xdr:rowOff>123825</xdr:rowOff>
    </xdr:from>
    <xdr:to>
      <xdr:col>7</xdr:col>
      <xdr:colOff>104775</xdr:colOff>
      <xdr:row>40</xdr:row>
      <xdr:rowOff>147639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300-00003E000000}"/>
            </a:ext>
          </a:extLst>
        </xdr:cNvPr>
        <xdr:cNvCxnSpPr/>
      </xdr:nvCxnSpPr>
      <xdr:spPr bwMode="auto">
        <a:xfrm flipV="1">
          <a:off x="4191000" y="6524625"/>
          <a:ext cx="266700" cy="2381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24</xdr:row>
      <xdr:rowOff>114300</xdr:rowOff>
    </xdr:from>
    <xdr:to>
      <xdr:col>8</xdr:col>
      <xdr:colOff>428625</xdr:colOff>
      <xdr:row>24</xdr:row>
      <xdr:rowOff>128589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300-00003F000000}"/>
            </a:ext>
          </a:extLst>
        </xdr:cNvPr>
        <xdr:cNvCxnSpPr/>
      </xdr:nvCxnSpPr>
      <xdr:spPr bwMode="auto">
        <a:xfrm flipV="1">
          <a:off x="5086350" y="4076700"/>
          <a:ext cx="304800" cy="1428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5</xdr:row>
      <xdr:rowOff>85725</xdr:rowOff>
    </xdr:from>
    <xdr:to>
      <xdr:col>8</xdr:col>
      <xdr:colOff>514351</xdr:colOff>
      <xdr:row>22</xdr:row>
      <xdr:rowOff>133350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300-000040000000}"/>
            </a:ext>
          </a:extLst>
        </xdr:cNvPr>
        <xdr:cNvCxnSpPr/>
      </xdr:nvCxnSpPr>
      <xdr:spPr bwMode="auto">
        <a:xfrm flipH="1" flipV="1">
          <a:off x="4514850" y="1066800"/>
          <a:ext cx="962026" cy="272415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23</xdr:row>
      <xdr:rowOff>9526</xdr:rowOff>
    </xdr:from>
    <xdr:to>
      <xdr:col>8</xdr:col>
      <xdr:colOff>514350</xdr:colOff>
      <xdr:row>40</xdr:row>
      <xdr:rowOff>142875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300-000041000000}"/>
            </a:ext>
          </a:extLst>
        </xdr:cNvPr>
        <xdr:cNvCxnSpPr/>
      </xdr:nvCxnSpPr>
      <xdr:spPr bwMode="auto">
        <a:xfrm flipV="1">
          <a:off x="4448175" y="3819526"/>
          <a:ext cx="1028700" cy="272414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13</xdr:row>
      <xdr:rowOff>100013</xdr:rowOff>
    </xdr:from>
    <xdr:to>
      <xdr:col>8</xdr:col>
      <xdr:colOff>19050</xdr:colOff>
      <xdr:row>13</xdr:row>
      <xdr:rowOff>104775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300-000042000000}"/>
            </a:ext>
          </a:extLst>
        </xdr:cNvPr>
        <xdr:cNvCxnSpPr/>
      </xdr:nvCxnSpPr>
      <xdr:spPr bwMode="auto">
        <a:xfrm>
          <a:off x="4629150" y="2309813"/>
          <a:ext cx="352425" cy="476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438150</xdr:colOff>
      <xdr:row>16</xdr:row>
      <xdr:rowOff>9525</xdr:rowOff>
    </xdr:from>
    <xdr:to>
      <xdr:col>8</xdr:col>
      <xdr:colOff>133350</xdr:colOff>
      <xdr:row>16</xdr:row>
      <xdr:rowOff>14288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300-000043000000}"/>
            </a:ext>
          </a:extLst>
        </xdr:cNvPr>
        <xdr:cNvCxnSpPr/>
      </xdr:nvCxnSpPr>
      <xdr:spPr bwMode="auto">
        <a:xfrm flipV="1">
          <a:off x="4791075" y="2676525"/>
          <a:ext cx="304800" cy="4763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21</xdr:row>
      <xdr:rowOff>38100</xdr:rowOff>
    </xdr:from>
    <xdr:to>
      <xdr:col>8</xdr:col>
      <xdr:colOff>428625</xdr:colOff>
      <xdr:row>21</xdr:row>
      <xdr:rowOff>42863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300-000044000000}"/>
            </a:ext>
          </a:extLst>
        </xdr:cNvPr>
        <xdr:cNvCxnSpPr/>
      </xdr:nvCxnSpPr>
      <xdr:spPr bwMode="auto">
        <a:xfrm flipV="1">
          <a:off x="5067300" y="3543300"/>
          <a:ext cx="323850" cy="4763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600075</xdr:colOff>
      <xdr:row>27</xdr:row>
      <xdr:rowOff>104775</xdr:rowOff>
    </xdr:from>
    <xdr:to>
      <xdr:col>8</xdr:col>
      <xdr:colOff>247650</xdr:colOff>
      <xdr:row>27</xdr:row>
      <xdr:rowOff>109540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300-000045000000}"/>
            </a:ext>
          </a:extLst>
        </xdr:cNvPr>
        <xdr:cNvCxnSpPr/>
      </xdr:nvCxnSpPr>
      <xdr:spPr bwMode="auto">
        <a:xfrm flipV="1">
          <a:off x="4953000" y="4524375"/>
          <a:ext cx="257175" cy="476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438150</xdr:colOff>
      <xdr:row>30</xdr:row>
      <xdr:rowOff>9525</xdr:rowOff>
    </xdr:from>
    <xdr:to>
      <xdr:col>8</xdr:col>
      <xdr:colOff>114300</xdr:colOff>
      <xdr:row>30</xdr:row>
      <xdr:rowOff>14289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300-000046000000}"/>
            </a:ext>
          </a:extLst>
        </xdr:cNvPr>
        <xdr:cNvCxnSpPr/>
      </xdr:nvCxnSpPr>
      <xdr:spPr bwMode="auto">
        <a:xfrm flipV="1">
          <a:off x="4791075" y="4886325"/>
          <a:ext cx="285750" cy="476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24</xdr:row>
      <xdr:rowOff>114300</xdr:rowOff>
    </xdr:from>
    <xdr:to>
      <xdr:col>8</xdr:col>
      <xdr:colOff>428625</xdr:colOff>
      <xdr:row>24</xdr:row>
      <xdr:rowOff>128589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300-000047000000}"/>
            </a:ext>
          </a:extLst>
        </xdr:cNvPr>
        <xdr:cNvCxnSpPr/>
      </xdr:nvCxnSpPr>
      <xdr:spPr bwMode="auto">
        <a:xfrm flipV="1">
          <a:off x="5086350" y="4076700"/>
          <a:ext cx="304800" cy="1428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4</xdr:row>
      <xdr:rowOff>85725</xdr:rowOff>
    </xdr:from>
    <xdr:to>
      <xdr:col>10</xdr:col>
      <xdr:colOff>428625</xdr:colOff>
      <xdr:row>6</xdr:row>
      <xdr:rowOff>114300</xdr:rowOff>
    </xdr:to>
    <xdr:sp macro="" textlink="">
      <xdr:nvSpPr>
        <xdr:cNvPr id="72" name="Rectangle 71">
          <a:extLst>
            <a:ext uri="{FF2B5EF4-FFF2-40B4-BE49-F238E27FC236}">
              <a16:creationId xmlns="" xmlns:a16="http://schemas.microsoft.com/office/drawing/2014/main" id="{00000000-0008-0000-0300-000048000000}"/>
            </a:ext>
          </a:extLst>
        </xdr:cNvPr>
        <xdr:cNvSpPr/>
      </xdr:nvSpPr>
      <xdr:spPr bwMode="auto">
        <a:xfrm>
          <a:off x="5000625" y="914400"/>
          <a:ext cx="1609725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247650</xdr:colOff>
      <xdr:row>7</xdr:row>
      <xdr:rowOff>38100</xdr:rowOff>
    </xdr:from>
    <xdr:to>
      <xdr:col>11</xdr:col>
      <xdr:colOff>28575</xdr:colOff>
      <xdr:row>9</xdr:row>
      <xdr:rowOff>66675</xdr:rowOff>
    </xdr:to>
    <xdr:sp macro="" textlink="">
      <xdr:nvSpPr>
        <xdr:cNvPr id="73" name="Rectangle 72">
          <a:extLst>
            <a:ext uri="{FF2B5EF4-FFF2-40B4-BE49-F238E27FC236}">
              <a16:creationId xmlns="" xmlns:a16="http://schemas.microsoft.com/office/drawing/2014/main" id="{00000000-0008-0000-0300-000049000000}"/>
            </a:ext>
          </a:extLst>
        </xdr:cNvPr>
        <xdr:cNvSpPr/>
      </xdr:nvSpPr>
      <xdr:spPr bwMode="auto">
        <a:xfrm>
          <a:off x="5210175" y="1323975"/>
          <a:ext cx="1609725" cy="3429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342900</xdr:colOff>
      <xdr:row>9</xdr:row>
      <xdr:rowOff>85725</xdr:rowOff>
    </xdr:from>
    <xdr:to>
      <xdr:col>11</xdr:col>
      <xdr:colOff>123825</xdr:colOff>
      <xdr:row>11</xdr:row>
      <xdr:rowOff>114300</xdr:rowOff>
    </xdr:to>
    <xdr:sp macro="" textlink="">
      <xdr:nvSpPr>
        <xdr:cNvPr id="74" name="Rectangle 73">
          <a:extLst>
            <a:ext uri="{FF2B5EF4-FFF2-40B4-BE49-F238E27FC236}">
              <a16:creationId xmlns="" xmlns:a16="http://schemas.microsoft.com/office/drawing/2014/main" id="{00000000-0008-0000-0300-00004A000000}"/>
            </a:ext>
          </a:extLst>
        </xdr:cNvPr>
        <xdr:cNvSpPr/>
      </xdr:nvSpPr>
      <xdr:spPr bwMode="auto">
        <a:xfrm>
          <a:off x="5305425" y="1685925"/>
          <a:ext cx="1609725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8</xdr:col>
      <xdr:colOff>647700</xdr:colOff>
      <xdr:row>14</xdr:row>
      <xdr:rowOff>142875</xdr:rowOff>
    </xdr:from>
    <xdr:to>
      <xdr:col>11</xdr:col>
      <xdr:colOff>428625</xdr:colOff>
      <xdr:row>17</xdr:row>
      <xdr:rowOff>19050</xdr:rowOff>
    </xdr:to>
    <xdr:sp macro="" textlink="">
      <xdr:nvSpPr>
        <xdr:cNvPr id="75" name="Rectangle 74">
          <a:extLst>
            <a:ext uri="{FF2B5EF4-FFF2-40B4-BE49-F238E27FC236}">
              <a16:creationId xmlns="" xmlns:a16="http://schemas.microsoft.com/office/drawing/2014/main" id="{00000000-0008-0000-0300-00004B000000}"/>
            </a:ext>
          </a:extLst>
        </xdr:cNvPr>
        <xdr:cNvSpPr/>
      </xdr:nvSpPr>
      <xdr:spPr bwMode="auto">
        <a:xfrm>
          <a:off x="5572125" y="2505075"/>
          <a:ext cx="1647825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8</xdr:col>
      <xdr:colOff>495300</xdr:colOff>
      <xdr:row>12</xdr:row>
      <xdr:rowOff>38100</xdr:rowOff>
    </xdr:from>
    <xdr:to>
      <xdr:col>11</xdr:col>
      <xdr:colOff>276225</xdr:colOff>
      <xdr:row>14</xdr:row>
      <xdr:rowOff>66675</xdr:rowOff>
    </xdr:to>
    <xdr:sp macro="" textlink="">
      <xdr:nvSpPr>
        <xdr:cNvPr id="76" name="Rectangle 75">
          <a:extLst>
            <a:ext uri="{FF2B5EF4-FFF2-40B4-BE49-F238E27FC236}">
              <a16:creationId xmlns="" xmlns:a16="http://schemas.microsoft.com/office/drawing/2014/main" id="{00000000-0008-0000-0300-00004C000000}"/>
            </a:ext>
          </a:extLst>
        </xdr:cNvPr>
        <xdr:cNvSpPr/>
      </xdr:nvSpPr>
      <xdr:spPr bwMode="auto">
        <a:xfrm>
          <a:off x="5457825" y="2095500"/>
          <a:ext cx="1609725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9</xdr:col>
      <xdr:colOff>104775</xdr:colOff>
      <xdr:row>17</xdr:row>
      <xdr:rowOff>76200</xdr:rowOff>
    </xdr:from>
    <xdr:to>
      <xdr:col>11</xdr:col>
      <xdr:colOff>581025</xdr:colOff>
      <xdr:row>19</xdr:row>
      <xdr:rowOff>104775</xdr:rowOff>
    </xdr:to>
    <xdr:sp macro="" textlink="">
      <xdr:nvSpPr>
        <xdr:cNvPr id="77" name="Rectangle 76">
          <a:extLst>
            <a:ext uri="{FF2B5EF4-FFF2-40B4-BE49-F238E27FC236}">
              <a16:creationId xmlns="" xmlns:a16="http://schemas.microsoft.com/office/drawing/2014/main" id="{00000000-0008-0000-0300-00004D000000}"/>
            </a:ext>
          </a:extLst>
        </xdr:cNvPr>
        <xdr:cNvSpPr/>
      </xdr:nvSpPr>
      <xdr:spPr bwMode="auto">
        <a:xfrm>
          <a:off x="5676900" y="2895600"/>
          <a:ext cx="1695450" cy="3714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9</xdr:col>
      <xdr:colOff>228600</xdr:colOff>
      <xdr:row>20</xdr:row>
      <xdr:rowOff>19050</xdr:rowOff>
    </xdr:from>
    <xdr:to>
      <xdr:col>12</xdr:col>
      <xdr:colOff>95250</xdr:colOff>
      <xdr:row>22</xdr:row>
      <xdr:rowOff>47625</xdr:rowOff>
    </xdr:to>
    <xdr:sp macro="" textlink="">
      <xdr:nvSpPr>
        <xdr:cNvPr id="78" name="Rectangle 77">
          <a:extLst>
            <a:ext uri="{FF2B5EF4-FFF2-40B4-BE49-F238E27FC236}">
              <a16:creationId xmlns="" xmlns:a16="http://schemas.microsoft.com/office/drawing/2014/main" id="{00000000-0008-0000-0300-00004E000000}"/>
            </a:ext>
          </a:extLst>
        </xdr:cNvPr>
        <xdr:cNvSpPr/>
      </xdr:nvSpPr>
      <xdr:spPr bwMode="auto">
        <a:xfrm>
          <a:off x="5800725" y="3371850"/>
          <a:ext cx="1695450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9</xdr:col>
      <xdr:colOff>114300</xdr:colOff>
      <xdr:row>26</xdr:row>
      <xdr:rowOff>85725</xdr:rowOff>
    </xdr:from>
    <xdr:to>
      <xdr:col>11</xdr:col>
      <xdr:colOff>590550</xdr:colOff>
      <xdr:row>28</xdr:row>
      <xdr:rowOff>114300</xdr:rowOff>
    </xdr:to>
    <xdr:sp macro="" textlink="">
      <xdr:nvSpPr>
        <xdr:cNvPr id="79" name="Rectangle 78">
          <a:extLst>
            <a:ext uri="{FF2B5EF4-FFF2-40B4-BE49-F238E27FC236}">
              <a16:creationId xmlns="" xmlns:a16="http://schemas.microsoft.com/office/drawing/2014/main" id="{00000000-0008-0000-0300-00004F000000}"/>
            </a:ext>
          </a:extLst>
        </xdr:cNvPr>
        <xdr:cNvSpPr/>
      </xdr:nvSpPr>
      <xdr:spPr bwMode="auto">
        <a:xfrm>
          <a:off x="5686425" y="4352925"/>
          <a:ext cx="1695450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9</xdr:col>
      <xdr:colOff>19050</xdr:colOff>
      <xdr:row>29</xdr:row>
      <xdr:rowOff>19050</xdr:rowOff>
    </xdr:from>
    <xdr:to>
      <xdr:col>11</xdr:col>
      <xdr:colOff>438150</xdr:colOff>
      <xdr:row>31</xdr:row>
      <xdr:rowOff>47625</xdr:rowOff>
    </xdr:to>
    <xdr:sp macro="" textlink="">
      <xdr:nvSpPr>
        <xdr:cNvPr id="80" name="Rectangle 79">
          <a:extLst>
            <a:ext uri="{FF2B5EF4-FFF2-40B4-BE49-F238E27FC236}">
              <a16:creationId xmlns="" xmlns:a16="http://schemas.microsoft.com/office/drawing/2014/main" id="{00000000-0008-0000-0300-000050000000}"/>
            </a:ext>
          </a:extLst>
        </xdr:cNvPr>
        <xdr:cNvSpPr/>
      </xdr:nvSpPr>
      <xdr:spPr bwMode="auto">
        <a:xfrm>
          <a:off x="5591175" y="4743450"/>
          <a:ext cx="1638300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9</xdr:col>
      <xdr:colOff>266700</xdr:colOff>
      <xdr:row>23</xdr:row>
      <xdr:rowOff>133350</xdr:rowOff>
    </xdr:from>
    <xdr:to>
      <xdr:col>12</xdr:col>
      <xdr:colOff>133350</xdr:colOff>
      <xdr:row>26</xdr:row>
      <xdr:rowOff>9525</xdr:rowOff>
    </xdr:to>
    <xdr:sp macro="" textlink="">
      <xdr:nvSpPr>
        <xdr:cNvPr id="81" name="Rectangle 80">
          <a:extLst>
            <a:ext uri="{FF2B5EF4-FFF2-40B4-BE49-F238E27FC236}">
              <a16:creationId xmlns="" xmlns:a16="http://schemas.microsoft.com/office/drawing/2014/main" id="{00000000-0008-0000-0300-000051000000}"/>
            </a:ext>
          </a:extLst>
        </xdr:cNvPr>
        <xdr:cNvSpPr/>
      </xdr:nvSpPr>
      <xdr:spPr bwMode="auto">
        <a:xfrm>
          <a:off x="5838825" y="3943350"/>
          <a:ext cx="1695450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8</xdr:col>
      <xdr:colOff>504825</xdr:colOff>
      <xdr:row>31</xdr:row>
      <xdr:rowOff>133350</xdr:rowOff>
    </xdr:from>
    <xdr:to>
      <xdr:col>11</xdr:col>
      <xdr:colOff>285750</xdr:colOff>
      <xdr:row>34</xdr:row>
      <xdr:rowOff>9525</xdr:rowOff>
    </xdr:to>
    <xdr:sp macro="" textlink="">
      <xdr:nvSpPr>
        <xdr:cNvPr id="82" name="Rectangle 81">
          <a:extLst>
            <a:ext uri="{FF2B5EF4-FFF2-40B4-BE49-F238E27FC236}">
              <a16:creationId xmlns="" xmlns:a16="http://schemas.microsoft.com/office/drawing/2014/main" id="{00000000-0008-0000-0300-000052000000}"/>
            </a:ext>
          </a:extLst>
        </xdr:cNvPr>
        <xdr:cNvSpPr/>
      </xdr:nvSpPr>
      <xdr:spPr bwMode="auto">
        <a:xfrm>
          <a:off x="5467350" y="5162550"/>
          <a:ext cx="1609725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8</xdr:col>
      <xdr:colOff>381000</xdr:colOff>
      <xdr:row>34</xdr:row>
      <xdr:rowOff>76200</xdr:rowOff>
    </xdr:from>
    <xdr:to>
      <xdr:col>11</xdr:col>
      <xdr:colOff>161925</xdr:colOff>
      <xdr:row>36</xdr:row>
      <xdr:rowOff>104775</xdr:rowOff>
    </xdr:to>
    <xdr:sp macro="" textlink="">
      <xdr:nvSpPr>
        <xdr:cNvPr id="83" name="Rectangle 82">
          <a:extLst>
            <a:ext uri="{FF2B5EF4-FFF2-40B4-BE49-F238E27FC236}">
              <a16:creationId xmlns="" xmlns:a16="http://schemas.microsoft.com/office/drawing/2014/main" id="{00000000-0008-0000-0300-000053000000}"/>
            </a:ext>
          </a:extLst>
        </xdr:cNvPr>
        <xdr:cNvSpPr/>
      </xdr:nvSpPr>
      <xdr:spPr bwMode="auto">
        <a:xfrm>
          <a:off x="5343525" y="5562600"/>
          <a:ext cx="1609725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8</xdr:col>
      <xdr:colOff>209550</xdr:colOff>
      <xdr:row>37</xdr:row>
      <xdr:rowOff>28575</xdr:rowOff>
    </xdr:from>
    <xdr:to>
      <xdr:col>10</xdr:col>
      <xdr:colOff>600075</xdr:colOff>
      <xdr:row>39</xdr:row>
      <xdr:rowOff>57150</xdr:rowOff>
    </xdr:to>
    <xdr:sp macro="" textlink="">
      <xdr:nvSpPr>
        <xdr:cNvPr id="84" name="Rectangle 83">
          <a:extLst>
            <a:ext uri="{FF2B5EF4-FFF2-40B4-BE49-F238E27FC236}">
              <a16:creationId xmlns="" xmlns:a16="http://schemas.microsoft.com/office/drawing/2014/main" id="{00000000-0008-0000-0300-000054000000}"/>
            </a:ext>
          </a:extLst>
        </xdr:cNvPr>
        <xdr:cNvSpPr/>
      </xdr:nvSpPr>
      <xdr:spPr bwMode="auto">
        <a:xfrm>
          <a:off x="5172075" y="5972175"/>
          <a:ext cx="1609725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47625</xdr:colOff>
      <xdr:row>39</xdr:row>
      <xdr:rowOff>123825</xdr:rowOff>
    </xdr:from>
    <xdr:to>
      <xdr:col>10</xdr:col>
      <xdr:colOff>438150</xdr:colOff>
      <xdr:row>42</xdr:row>
      <xdr:rowOff>0</xdr:rowOff>
    </xdr:to>
    <xdr:sp macro="" textlink="">
      <xdr:nvSpPr>
        <xdr:cNvPr id="85" name="Rectangle 84">
          <a:extLst>
            <a:ext uri="{FF2B5EF4-FFF2-40B4-BE49-F238E27FC236}">
              <a16:creationId xmlns="" xmlns:a16="http://schemas.microsoft.com/office/drawing/2014/main" id="{00000000-0008-0000-0300-000055000000}"/>
            </a:ext>
          </a:extLst>
        </xdr:cNvPr>
        <xdr:cNvSpPr/>
      </xdr:nvSpPr>
      <xdr:spPr bwMode="auto">
        <a:xfrm>
          <a:off x="5010150" y="6372225"/>
          <a:ext cx="1609725" cy="333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endParaRPr lang="en-US" baseline="0"/>
        </a:p>
      </xdr:txBody>
    </xdr:sp>
    <xdr:clientData/>
  </xdr:twoCellAnchor>
  <xdr:twoCellAnchor>
    <xdr:from>
      <xdr:col>11</xdr:col>
      <xdr:colOff>161925</xdr:colOff>
      <xdr:row>5</xdr:row>
      <xdr:rowOff>85725</xdr:rowOff>
    </xdr:from>
    <xdr:to>
      <xdr:col>12</xdr:col>
      <xdr:colOff>514351</xdr:colOff>
      <xdr:row>22</xdr:row>
      <xdr:rowOff>133350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300-000056000000}"/>
            </a:ext>
          </a:extLst>
        </xdr:cNvPr>
        <xdr:cNvCxnSpPr/>
      </xdr:nvCxnSpPr>
      <xdr:spPr bwMode="auto">
        <a:xfrm flipH="1" flipV="1">
          <a:off x="6953250" y="1066800"/>
          <a:ext cx="962026" cy="272415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23</xdr:row>
      <xdr:rowOff>9526</xdr:rowOff>
    </xdr:from>
    <xdr:to>
      <xdr:col>12</xdr:col>
      <xdr:colOff>514350</xdr:colOff>
      <xdr:row>40</xdr:row>
      <xdr:rowOff>142875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300-000057000000}"/>
            </a:ext>
          </a:extLst>
        </xdr:cNvPr>
        <xdr:cNvCxnSpPr/>
      </xdr:nvCxnSpPr>
      <xdr:spPr bwMode="auto">
        <a:xfrm flipV="1">
          <a:off x="6886575" y="3819526"/>
          <a:ext cx="1028700" cy="272414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428625</xdr:colOff>
      <xdr:row>5</xdr:row>
      <xdr:rowOff>100013</xdr:rowOff>
    </xdr:from>
    <xdr:to>
      <xdr:col>11</xdr:col>
      <xdr:colOff>171450</xdr:colOff>
      <xdr:row>5</xdr:row>
      <xdr:rowOff>104775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300-000058000000}"/>
            </a:ext>
          </a:extLst>
        </xdr:cNvPr>
        <xdr:cNvCxnSpPr>
          <a:stCxn id="72" idx="3"/>
        </xdr:cNvCxnSpPr>
      </xdr:nvCxnSpPr>
      <xdr:spPr bwMode="auto">
        <a:xfrm>
          <a:off x="6610350" y="1081088"/>
          <a:ext cx="352425" cy="476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8</xdr:row>
      <xdr:rowOff>61913</xdr:rowOff>
    </xdr:from>
    <xdr:to>
      <xdr:col>11</xdr:col>
      <xdr:colOff>314325</xdr:colOff>
      <xdr:row>8</xdr:row>
      <xdr:rowOff>66675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300-000059000000}"/>
            </a:ext>
          </a:extLst>
        </xdr:cNvPr>
        <xdr:cNvCxnSpPr/>
      </xdr:nvCxnSpPr>
      <xdr:spPr bwMode="auto">
        <a:xfrm>
          <a:off x="6810375" y="1509713"/>
          <a:ext cx="295275" cy="476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161925</xdr:colOff>
      <xdr:row>10</xdr:row>
      <xdr:rowOff>147638</xdr:rowOff>
    </xdr:from>
    <xdr:to>
      <xdr:col>11</xdr:col>
      <xdr:colOff>466725</xdr:colOff>
      <xdr:row>11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300-00005A000000}"/>
            </a:ext>
          </a:extLst>
        </xdr:cNvPr>
        <xdr:cNvCxnSpPr/>
      </xdr:nvCxnSpPr>
      <xdr:spPr bwMode="auto">
        <a:xfrm>
          <a:off x="6953250" y="1900238"/>
          <a:ext cx="304800" cy="476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13</xdr:row>
      <xdr:rowOff>100013</xdr:rowOff>
    </xdr:from>
    <xdr:to>
      <xdr:col>12</xdr:col>
      <xdr:colOff>19050</xdr:colOff>
      <xdr:row>13</xdr:row>
      <xdr:rowOff>104775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300-00005B000000}"/>
            </a:ext>
          </a:extLst>
        </xdr:cNvPr>
        <xdr:cNvCxnSpPr/>
      </xdr:nvCxnSpPr>
      <xdr:spPr bwMode="auto">
        <a:xfrm>
          <a:off x="7067550" y="2309813"/>
          <a:ext cx="352425" cy="476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16</xdr:row>
      <xdr:rowOff>9525</xdr:rowOff>
    </xdr:from>
    <xdr:to>
      <xdr:col>12</xdr:col>
      <xdr:colOff>133350</xdr:colOff>
      <xdr:row>16</xdr:row>
      <xdr:rowOff>14288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300-00005C000000}"/>
            </a:ext>
          </a:extLst>
        </xdr:cNvPr>
        <xdr:cNvCxnSpPr/>
      </xdr:nvCxnSpPr>
      <xdr:spPr bwMode="auto">
        <a:xfrm flipV="1">
          <a:off x="7229475" y="2676525"/>
          <a:ext cx="304800" cy="4763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571500</xdr:colOff>
      <xdr:row>18</xdr:row>
      <xdr:rowOff>95250</xdr:rowOff>
    </xdr:from>
    <xdr:to>
      <xdr:col>12</xdr:col>
      <xdr:colOff>257175</xdr:colOff>
      <xdr:row>18</xdr:row>
      <xdr:rowOff>100014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300-00005D000000}"/>
            </a:ext>
          </a:extLst>
        </xdr:cNvPr>
        <xdr:cNvCxnSpPr/>
      </xdr:nvCxnSpPr>
      <xdr:spPr bwMode="auto">
        <a:xfrm flipV="1">
          <a:off x="7362825" y="3067050"/>
          <a:ext cx="295275" cy="476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21</xdr:row>
      <xdr:rowOff>38100</xdr:rowOff>
    </xdr:from>
    <xdr:to>
      <xdr:col>12</xdr:col>
      <xdr:colOff>428625</xdr:colOff>
      <xdr:row>21</xdr:row>
      <xdr:rowOff>42863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300-00005E000000}"/>
            </a:ext>
          </a:extLst>
        </xdr:cNvPr>
        <xdr:cNvCxnSpPr/>
      </xdr:nvCxnSpPr>
      <xdr:spPr bwMode="auto">
        <a:xfrm flipV="1">
          <a:off x="7505700" y="3543300"/>
          <a:ext cx="323850" cy="4763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600075</xdr:colOff>
      <xdr:row>27</xdr:row>
      <xdr:rowOff>104775</xdr:rowOff>
    </xdr:from>
    <xdr:to>
      <xdr:col>12</xdr:col>
      <xdr:colOff>247650</xdr:colOff>
      <xdr:row>27</xdr:row>
      <xdr:rowOff>109540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300-00005F000000}"/>
            </a:ext>
          </a:extLst>
        </xdr:cNvPr>
        <xdr:cNvCxnSpPr/>
      </xdr:nvCxnSpPr>
      <xdr:spPr bwMode="auto">
        <a:xfrm flipV="1">
          <a:off x="7391400" y="4524375"/>
          <a:ext cx="257175" cy="476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30</xdr:row>
      <xdr:rowOff>9525</xdr:rowOff>
    </xdr:from>
    <xdr:to>
      <xdr:col>12</xdr:col>
      <xdr:colOff>114300</xdr:colOff>
      <xdr:row>30</xdr:row>
      <xdr:rowOff>14289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300-000060000000}"/>
            </a:ext>
          </a:extLst>
        </xdr:cNvPr>
        <xdr:cNvCxnSpPr/>
      </xdr:nvCxnSpPr>
      <xdr:spPr bwMode="auto">
        <a:xfrm flipV="1">
          <a:off x="7229475" y="4886325"/>
          <a:ext cx="285750" cy="476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32</xdr:row>
      <xdr:rowOff>114300</xdr:rowOff>
    </xdr:from>
    <xdr:to>
      <xdr:col>11</xdr:col>
      <xdr:colOff>581025</xdr:colOff>
      <xdr:row>32</xdr:row>
      <xdr:rowOff>128589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300-000061000000}"/>
            </a:ext>
          </a:extLst>
        </xdr:cNvPr>
        <xdr:cNvCxnSpPr/>
      </xdr:nvCxnSpPr>
      <xdr:spPr bwMode="auto">
        <a:xfrm flipV="1">
          <a:off x="7096125" y="5295900"/>
          <a:ext cx="276225" cy="1428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152400</xdr:colOff>
      <xdr:row>35</xdr:row>
      <xdr:rowOff>76200</xdr:rowOff>
    </xdr:from>
    <xdr:to>
      <xdr:col>11</xdr:col>
      <xdr:colOff>409575</xdr:colOff>
      <xdr:row>35</xdr:row>
      <xdr:rowOff>80964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300-000062000000}"/>
            </a:ext>
          </a:extLst>
        </xdr:cNvPr>
        <xdr:cNvCxnSpPr/>
      </xdr:nvCxnSpPr>
      <xdr:spPr bwMode="auto">
        <a:xfrm flipV="1">
          <a:off x="6943725" y="5715000"/>
          <a:ext cx="257175" cy="476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38</xdr:row>
      <xdr:rowOff>19050</xdr:rowOff>
    </xdr:from>
    <xdr:to>
      <xdr:col>11</xdr:col>
      <xdr:colOff>247650</xdr:colOff>
      <xdr:row>38</xdr:row>
      <xdr:rowOff>23814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300-000063000000}"/>
            </a:ext>
          </a:extLst>
        </xdr:cNvPr>
        <xdr:cNvCxnSpPr/>
      </xdr:nvCxnSpPr>
      <xdr:spPr bwMode="auto">
        <a:xfrm flipV="1">
          <a:off x="6781800" y="6115050"/>
          <a:ext cx="257175" cy="476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447675</xdr:colOff>
      <xdr:row>40</xdr:row>
      <xdr:rowOff>123825</xdr:rowOff>
    </xdr:from>
    <xdr:to>
      <xdr:col>11</xdr:col>
      <xdr:colOff>104775</xdr:colOff>
      <xdr:row>40</xdr:row>
      <xdr:rowOff>147639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300-000064000000}"/>
            </a:ext>
          </a:extLst>
        </xdr:cNvPr>
        <xdr:cNvCxnSpPr/>
      </xdr:nvCxnSpPr>
      <xdr:spPr bwMode="auto">
        <a:xfrm flipV="1">
          <a:off x="6629400" y="6524625"/>
          <a:ext cx="266700" cy="2381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</xdr:colOff>
      <xdr:row>24</xdr:row>
      <xdr:rowOff>114300</xdr:rowOff>
    </xdr:from>
    <xdr:to>
      <xdr:col>12</xdr:col>
      <xdr:colOff>428625</xdr:colOff>
      <xdr:row>24</xdr:row>
      <xdr:rowOff>128589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300-000065000000}"/>
            </a:ext>
          </a:extLst>
        </xdr:cNvPr>
        <xdr:cNvCxnSpPr/>
      </xdr:nvCxnSpPr>
      <xdr:spPr bwMode="auto">
        <a:xfrm flipV="1">
          <a:off x="7524750" y="4076700"/>
          <a:ext cx="304800" cy="1428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20</xdr:row>
      <xdr:rowOff>142875</xdr:rowOff>
    </xdr:from>
    <xdr:to>
      <xdr:col>16</xdr:col>
      <xdr:colOff>219075</xdr:colOff>
      <xdr:row>24</xdr:row>
      <xdr:rowOff>38100</xdr:rowOff>
    </xdr:to>
    <xdr:sp macro="" textlink="">
      <xdr:nvSpPr>
        <xdr:cNvPr id="102" name="Rectangle 101">
          <a:extLst>
            <a:ext uri="{FF2B5EF4-FFF2-40B4-BE49-F238E27FC236}">
              <a16:creationId xmlns="" xmlns:a16="http://schemas.microsoft.com/office/drawing/2014/main" id="{00000000-0008-0000-0300-000066000000}"/>
            </a:ext>
          </a:extLst>
        </xdr:cNvPr>
        <xdr:cNvSpPr/>
      </xdr:nvSpPr>
      <xdr:spPr bwMode="auto">
        <a:xfrm>
          <a:off x="8315325" y="3495675"/>
          <a:ext cx="1476375" cy="50482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400" b="1" baseline="0"/>
            <a:t>DOWN STITCH</a:t>
          </a:r>
        </a:p>
      </xdr:txBody>
    </xdr:sp>
    <xdr:clientData/>
  </xdr:twoCellAnchor>
  <xdr:twoCellAnchor>
    <xdr:from>
      <xdr:col>12</xdr:col>
      <xdr:colOff>504825</xdr:colOff>
      <xdr:row>23</xdr:row>
      <xdr:rowOff>0</xdr:rowOff>
    </xdr:from>
    <xdr:to>
      <xdr:col>13</xdr:col>
      <xdr:colOff>314325</xdr:colOff>
      <xdr:row>23</xdr:row>
      <xdr:rowOff>1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300-000067000000}"/>
            </a:ext>
          </a:extLst>
        </xdr:cNvPr>
        <xdr:cNvCxnSpPr/>
      </xdr:nvCxnSpPr>
      <xdr:spPr bwMode="auto">
        <a:xfrm flipV="1">
          <a:off x="7905750" y="3810000"/>
          <a:ext cx="419100" cy="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0</xdr:row>
      <xdr:rowOff>76200</xdr:rowOff>
    </xdr:from>
    <xdr:ext cx="3762375" cy="619125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752600" y="76200"/>
          <a:ext cx="3762375" cy="619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600"/>
            <a:t>Factory</a:t>
          </a:r>
          <a:r>
            <a:rPr lang="en-AU" sz="1600" baseline="0"/>
            <a:t> name:</a:t>
          </a:r>
          <a:endParaRPr lang="en-AU" sz="16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0</xdr:row>
      <xdr:rowOff>76200</xdr:rowOff>
    </xdr:from>
    <xdr:ext cx="3762375" cy="619125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752600" y="76200"/>
          <a:ext cx="3762375" cy="619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AU" sz="16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85723</xdr:colOff>
      <xdr:row>3</xdr:row>
      <xdr:rowOff>38099</xdr:rowOff>
    </xdr:from>
    <xdr:to>
      <xdr:col>17</xdr:col>
      <xdr:colOff>452437</xdr:colOff>
      <xdr:row>20</xdr:row>
      <xdr:rowOff>273844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85723</xdr:colOff>
      <xdr:row>3</xdr:row>
      <xdr:rowOff>38099</xdr:rowOff>
    </xdr:from>
    <xdr:to>
      <xdr:col>17</xdr:col>
      <xdr:colOff>452437</xdr:colOff>
      <xdr:row>20</xdr:row>
      <xdr:rowOff>273844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</xdr:colOff>
      <xdr:row>1</xdr:row>
      <xdr:rowOff>138112</xdr:rowOff>
    </xdr:from>
    <xdr:to>
      <xdr:col>13</xdr:col>
      <xdr:colOff>328612</xdr:colOff>
      <xdr:row>16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YEED/OneDrive%20-%20simftex/Desktop/Kabir/Quality%20Report/Quality%20Defect%20Report/Quality%20Defect%20ReportLine%20%20(%2001%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RIDE%20FABRICS%20and%20Cutting/Format/Quality%20data%20sheet/Quality%20data%20sheet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rmat"/>
      <sheetName val="Sheet2"/>
      <sheetName val="Day wise"/>
      <sheetName val="Sheet1"/>
      <sheetName val="TOP 5"/>
      <sheetName val="Section Wise"/>
      <sheetName val="Input Form"/>
      <sheetName val="Quality reject graph"/>
      <sheetName val="Finishing input"/>
      <sheetName val="Sheet3"/>
    </sheetNames>
    <sheetDataSet>
      <sheetData sheetId="0"/>
      <sheetData sheetId="1"/>
      <sheetData sheetId="2">
        <row r="3">
          <cell r="F3" t="str">
            <v xml:space="preserve">Supplier Name </v>
          </cell>
        </row>
        <row r="4">
          <cell r="F4" t="str">
            <v>Print Spot</v>
          </cell>
        </row>
        <row r="5">
          <cell r="F5" t="str">
            <v>Color Problem</v>
          </cell>
        </row>
        <row r="6">
          <cell r="F6" t="str">
            <v>Style Misstake</v>
          </cell>
        </row>
        <row r="7">
          <cell r="F7" t="str">
            <v>Code Mistake</v>
          </cell>
        </row>
        <row r="8">
          <cell r="F8" t="str">
            <v>Measurement Problem</v>
          </cell>
        </row>
        <row r="9">
          <cell r="F9" t="str">
            <v>Print Problem</v>
          </cell>
        </row>
        <row r="10">
          <cell r="F10" t="str">
            <v>Running Color</v>
          </cell>
        </row>
        <row r="11">
          <cell r="F11" t="str">
            <v>Cutting Problem</v>
          </cell>
        </row>
        <row r="12">
          <cell r="F12" t="str">
            <v>Gumnill</v>
          </cell>
        </row>
        <row r="13">
          <cell r="F13" t="str">
            <v>Logo Misstake</v>
          </cell>
        </row>
        <row r="14">
          <cell r="F14" t="str">
            <v>Others</v>
          </cell>
        </row>
        <row r="15">
          <cell r="F15" t="str">
            <v>Size Misstake</v>
          </cell>
        </row>
        <row r="16">
          <cell r="F16" t="str">
            <v>PO Misstake</v>
          </cell>
        </row>
        <row r="17">
          <cell r="F17" t="str">
            <v>Broken</v>
          </cell>
        </row>
        <row r="18">
          <cell r="F18" t="str">
            <v>Print Misstake</v>
          </cell>
        </row>
        <row r="19">
          <cell r="F19" t="str">
            <v>Color Variefy</v>
          </cell>
        </row>
        <row r="20">
          <cell r="F20" t="str">
            <v>Fitness Problem</v>
          </cell>
        </row>
        <row r="21">
          <cell r="F21" t="str">
            <v>Later Misstake</v>
          </cell>
        </row>
        <row r="22">
          <cell r="F22" t="str">
            <v>Slanted</v>
          </cell>
        </row>
        <row r="23">
          <cell r="F23" t="str">
            <v>Off Placement</v>
          </cell>
        </row>
        <row r="24">
          <cell r="F24" t="str">
            <v>Spot</v>
          </cell>
        </row>
        <row r="25">
          <cell r="F25" t="str">
            <v>Poor Shape</v>
          </cell>
        </row>
        <row r="26">
          <cell r="F26" t="str">
            <v>Untrimming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Fabric Inspection"/>
      <sheetName val="Pocketing Fabric Inspection"/>
      <sheetName val="Fabric Defect"/>
      <sheetName val="Fabric Pareto Chart"/>
      <sheetName val="Trims Defect"/>
      <sheetName val="Trims defect summery"/>
      <sheetName val="CUT PANEL Measurement"/>
      <sheetName val="Cut panel Histogram"/>
      <sheetName val="Cutting &amp; Spreading Defect "/>
      <sheetName val="SEWING PANEL Measurement"/>
      <sheetName val="Sewing panel MMTS Histogram"/>
      <sheetName val="Sewing Section Wise Defect%"/>
      <sheetName val="Operation  Wise Defect%"/>
      <sheetName val="SEWING INLINE-BEFORE QC"/>
      <sheetName val="SEWING INLINE BEFORE QC PARETO"/>
      <sheetName val="SEWING INLINE-AFTER QC"/>
      <sheetName val="Wash defect"/>
      <sheetName val="SEWING INLINE-AFTER QC PARETO"/>
      <sheetName val="Finishing Inline Before  QC"/>
      <sheetName val="BEFORE PRESSING MEASUREMENT "/>
      <sheetName val="AFTER PRESSING MEASUREMENT"/>
      <sheetName val="Sewing before wash MMTS"/>
      <sheetName val="Sewing before QC MMTS chart"/>
      <sheetName val="FINISHING AQC MEASUREMENT DATA"/>
      <sheetName val="PS SAMPLE REVIEW"/>
      <sheetName val="QIP SAMPLE REVIEW"/>
      <sheetName val="FINISHING AQC Measurement chart"/>
      <sheetName val="Finishing INLINE-BEFORE QC"/>
      <sheetName val="Finishing INLINE BEFORE QC Pare"/>
      <sheetName val="Finishing INLINE-after QC"/>
      <sheetName val="Finishing INLINE AQC QC PARETO"/>
      <sheetName val="Irregular details "/>
      <sheetName val="Final Audit Defect%"/>
      <sheetName val="Final Audit MMTS"/>
      <sheetName val="Final Audit MMTS-"/>
      <sheetName val="Final Audit MMTS Chart"/>
      <sheetName val="DC DEFECT"/>
      <sheetName val="Defective Location"/>
      <sheetName val="Defect Missing QI"/>
    </sheetNames>
    <sheetDataSet>
      <sheetData sheetId="0"/>
      <sheetData sheetId="1"/>
      <sheetData sheetId="2"/>
      <sheetData sheetId="3"/>
      <sheetData sheetId="4"/>
      <sheetData sheetId="5">
        <row r="1">
          <cell r="G1" t="str">
            <v>Count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www.ordnur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rdnur.com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nkedin.com/in/a-m-amirul-islam-07821bb3" TargetMode="External"/><Relationship Id="rId2" Type="http://schemas.openxmlformats.org/officeDocument/2006/relationships/hyperlink" Target="http://www.linkedin.com/in/a-m-amirul-islam-07821bb3" TargetMode="External"/><Relationship Id="rId1" Type="http://schemas.openxmlformats.org/officeDocument/2006/relationships/hyperlink" Target="https://www.facebook.com/washim.7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ordnur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rdnur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rdnur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rdnu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17"/>
  <sheetViews>
    <sheetView showGridLines="0" topLeftCell="A4" zoomScaleNormal="100" workbookViewId="0">
      <pane ySplit="2" topLeftCell="A6" activePane="bottomLeft" state="frozen"/>
      <selection activeCell="A4" sqref="A4"/>
      <selection pane="bottomLeft" activeCell="W156" sqref="W156"/>
    </sheetView>
  </sheetViews>
  <sheetFormatPr defaultRowHeight="15"/>
  <cols>
    <col min="1" max="1" width="7.42578125" style="94" bestFit="1" customWidth="1"/>
    <col min="2" max="2" width="15.140625" style="94" customWidth="1"/>
    <col min="3" max="3" width="9.7109375" style="94" bestFit="1" customWidth="1"/>
    <col min="4" max="4" width="11" style="94" customWidth="1"/>
    <col min="5" max="5" width="9.140625" style="94"/>
    <col min="6" max="15" width="4.7109375" style="94" customWidth="1"/>
    <col min="16" max="17" width="5.42578125" style="94" bestFit="1" customWidth="1"/>
    <col min="18" max="18" width="4" style="94" customWidth="1"/>
    <col min="19" max="20" width="5.42578125" style="94" bestFit="1" customWidth="1"/>
    <col min="21" max="21" width="5" style="94" customWidth="1"/>
    <col min="22" max="22" width="5.42578125" style="94" bestFit="1" customWidth="1"/>
    <col min="23" max="23" width="4" style="94" bestFit="1" customWidth="1"/>
    <col min="24" max="24" width="5.42578125" style="94" bestFit="1" customWidth="1"/>
    <col min="25" max="25" width="5.42578125" style="94" customWidth="1"/>
    <col min="26" max="28" width="3.85546875" style="94" customWidth="1"/>
    <col min="29" max="31" width="9.140625" style="94"/>
    <col min="32" max="32" width="11.7109375" style="94" customWidth="1"/>
    <col min="33" max="33" width="12" style="94" customWidth="1"/>
    <col min="34" max="35" width="9.140625" style="94"/>
    <col min="36" max="36" width="10.85546875" style="94" customWidth="1"/>
    <col min="37" max="16384" width="9.140625" style="94"/>
  </cols>
  <sheetData>
    <row r="1" spans="1:39" ht="18.75">
      <c r="A1" s="122" t="s">
        <v>0</v>
      </c>
      <c r="B1" s="122"/>
      <c r="C1" s="122"/>
      <c r="E1" s="123" t="s">
        <v>1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</row>
    <row r="2" spans="1:39">
      <c r="A2" s="95"/>
      <c r="B2" s="95"/>
      <c r="C2" s="95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39" ht="15" customHeight="1" thickBot="1">
      <c r="A3" s="125" t="s">
        <v>2</v>
      </c>
      <c r="B3" s="125" t="s">
        <v>3</v>
      </c>
      <c r="C3" s="125" t="s">
        <v>4</v>
      </c>
      <c r="D3" s="126" t="s">
        <v>5</v>
      </c>
      <c r="E3" s="127" t="s">
        <v>6</v>
      </c>
      <c r="F3" s="49"/>
      <c r="G3" s="49"/>
      <c r="H3" s="128" t="s">
        <v>7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39" ht="63" customHeight="1" thickBot="1">
      <c r="A4" s="125"/>
      <c r="B4" s="125"/>
      <c r="C4" s="125"/>
      <c r="D4" s="126"/>
      <c r="E4" s="127"/>
      <c r="F4" s="50" t="s">
        <v>87</v>
      </c>
      <c r="G4" s="50" t="s">
        <v>88</v>
      </c>
      <c r="H4" s="50" t="s">
        <v>89</v>
      </c>
      <c r="I4" s="50" t="s">
        <v>90</v>
      </c>
      <c r="J4" s="50" t="s">
        <v>91</v>
      </c>
      <c r="K4" s="50" t="s">
        <v>92</v>
      </c>
      <c r="L4" s="50" t="s">
        <v>93</v>
      </c>
      <c r="M4" s="50" t="s">
        <v>94</v>
      </c>
      <c r="N4" s="50" t="s">
        <v>95</v>
      </c>
      <c r="O4" s="50" t="s">
        <v>96</v>
      </c>
      <c r="P4" s="50" t="s">
        <v>97</v>
      </c>
      <c r="Q4" s="50" t="s">
        <v>98</v>
      </c>
      <c r="R4" s="50" t="s">
        <v>100</v>
      </c>
      <c r="S4" s="50" t="s">
        <v>99</v>
      </c>
      <c r="T4" s="50" t="s">
        <v>101</v>
      </c>
      <c r="U4" s="50" t="s">
        <v>102</v>
      </c>
      <c r="V4" s="50" t="s">
        <v>103</v>
      </c>
      <c r="W4" s="50" t="s">
        <v>104</v>
      </c>
      <c r="X4" s="50" t="s">
        <v>27</v>
      </c>
      <c r="Y4" s="50" t="s">
        <v>8</v>
      </c>
      <c r="Z4" s="50" t="s">
        <v>28</v>
      </c>
      <c r="AF4" s="119" t="s">
        <v>113</v>
      </c>
      <c r="AG4" s="120"/>
      <c r="AH4" s="120"/>
      <c r="AI4" s="120"/>
      <c r="AJ4" s="120"/>
      <c r="AK4" s="120"/>
      <c r="AL4" s="120"/>
      <c r="AM4" s="121"/>
    </row>
    <row r="5" spans="1:39" ht="19.5" thickBot="1">
      <c r="A5" s="60"/>
      <c r="B5" s="51">
        <f>AVERAGEIF($AA$6:$AA$59998,1,$B$6:$B$59998)</f>
        <v>0.91592450142450155</v>
      </c>
      <c r="C5" s="51">
        <f>AVERAGEIF($AA$6:$AA$59998,1,$B$6:$B$59998)</f>
        <v>0.91592450142450155</v>
      </c>
      <c r="D5" s="60">
        <f>SUMIF($AA$6:$AA$59998,1,D6:D59998)</f>
        <v>5350</v>
      </c>
      <c r="E5" s="85">
        <f>SUMIF($AA$6:$AA$1280,1,E6:E1345)</f>
        <v>443</v>
      </c>
      <c r="F5" s="60">
        <f>SUMIF($AA$6:$AA$1280,1,F6:F1345)</f>
        <v>36</v>
      </c>
      <c r="G5" s="60">
        <f t="shared" ref="G5:Z5" si="0">SUMIF($AA$6:$AA$1280,1,G6:G1345)</f>
        <v>33</v>
      </c>
      <c r="H5" s="60">
        <f t="shared" si="0"/>
        <v>34</v>
      </c>
      <c r="I5" s="60">
        <f t="shared" si="0"/>
        <v>33</v>
      </c>
      <c r="J5" s="60">
        <f t="shared" si="0"/>
        <v>0</v>
      </c>
      <c r="K5" s="60">
        <f t="shared" si="0"/>
        <v>40</v>
      </c>
      <c r="L5" s="60">
        <f t="shared" si="0"/>
        <v>0</v>
      </c>
      <c r="M5" s="60">
        <f t="shared" si="0"/>
        <v>0</v>
      </c>
      <c r="N5" s="60">
        <f t="shared" si="0"/>
        <v>36</v>
      </c>
      <c r="O5" s="60">
        <f t="shared" si="0"/>
        <v>35</v>
      </c>
      <c r="P5" s="60">
        <f t="shared" si="0"/>
        <v>0</v>
      </c>
      <c r="Q5" s="60">
        <f t="shared" si="0"/>
        <v>35</v>
      </c>
      <c r="R5" s="60">
        <f t="shared" si="0"/>
        <v>29</v>
      </c>
      <c r="S5" s="60">
        <f t="shared" si="0"/>
        <v>41</v>
      </c>
      <c r="T5" s="60">
        <f t="shared" si="0"/>
        <v>35</v>
      </c>
      <c r="U5" s="60">
        <f t="shared" si="0"/>
        <v>29</v>
      </c>
      <c r="V5" s="60">
        <f t="shared" si="0"/>
        <v>0</v>
      </c>
      <c r="W5" s="60">
        <f t="shared" si="0"/>
        <v>27</v>
      </c>
      <c r="X5" s="60">
        <f t="shared" si="0"/>
        <v>0</v>
      </c>
      <c r="Y5" s="60">
        <f t="shared" si="0"/>
        <v>0</v>
      </c>
      <c r="Z5" s="60">
        <f t="shared" si="0"/>
        <v>0</v>
      </c>
      <c r="AF5" s="64"/>
      <c r="AG5" s="63"/>
      <c r="AH5" s="63"/>
      <c r="AI5" s="64"/>
      <c r="AJ5" s="96"/>
      <c r="AK5" s="83"/>
      <c r="AL5" s="67" t="s">
        <v>105</v>
      </c>
      <c r="AM5" s="65" t="s">
        <v>107</v>
      </c>
    </row>
    <row r="6" spans="1:39" ht="15.95" customHeight="1">
      <c r="A6" s="97">
        <v>42917</v>
      </c>
      <c r="B6" s="52">
        <f t="shared" ref="B6:B69" si="1">IFERROR(1-(E6/D6),"")</f>
        <v>0.94482758620689655</v>
      </c>
      <c r="C6" s="53">
        <v>0.97</v>
      </c>
      <c r="D6" s="54">
        <v>580</v>
      </c>
      <c r="E6" s="56">
        <f>F6+G6+H6+I6+J6+K6+L6+M6+N6+O6+P6+Q6+R6+S6+T6+U6+V6+W6+X6+Y6+Z6</f>
        <v>32</v>
      </c>
      <c r="F6" s="57"/>
      <c r="G6" s="57"/>
      <c r="H6" s="57"/>
      <c r="I6" s="57"/>
      <c r="J6" s="57"/>
      <c r="K6" s="57">
        <v>4</v>
      </c>
      <c r="L6" s="57"/>
      <c r="M6" s="57">
        <v>3</v>
      </c>
      <c r="N6" s="57"/>
      <c r="O6" s="57">
        <v>4</v>
      </c>
      <c r="P6" s="57"/>
      <c r="Q6" s="57"/>
      <c r="R6" s="57">
        <v>2</v>
      </c>
      <c r="S6" s="57">
        <v>4</v>
      </c>
      <c r="T6" s="57">
        <v>2</v>
      </c>
      <c r="U6" s="57">
        <v>3</v>
      </c>
      <c r="V6" s="57">
        <v>6</v>
      </c>
      <c r="W6" s="57">
        <v>4</v>
      </c>
      <c r="X6" s="57"/>
      <c r="Y6" s="57"/>
      <c r="Z6" s="57"/>
      <c r="AA6" s="94">
        <f>IF((A6&gt;=Pareto!$M$2),IF(('Raw Data'!A6&lt;=Pareto!$O$2),1,0),0)</f>
        <v>0</v>
      </c>
      <c r="AF6" s="117" t="s">
        <v>108</v>
      </c>
      <c r="AG6" s="118" t="s">
        <v>5</v>
      </c>
      <c r="AH6" s="118" t="s">
        <v>110</v>
      </c>
      <c r="AI6" s="118" t="s">
        <v>111</v>
      </c>
      <c r="AJ6" s="117" t="s">
        <v>0</v>
      </c>
      <c r="AK6" s="116" t="s">
        <v>4</v>
      </c>
      <c r="AL6" s="116" t="s">
        <v>112</v>
      </c>
      <c r="AM6" s="26"/>
    </row>
    <row r="7" spans="1:39" ht="15.95" customHeight="1">
      <c r="A7" s="97">
        <v>42918</v>
      </c>
      <c r="B7" s="52">
        <f t="shared" si="1"/>
        <v>0.95176470588235296</v>
      </c>
      <c r="C7" s="53">
        <v>0.97</v>
      </c>
      <c r="D7" s="54">
        <v>850</v>
      </c>
      <c r="E7" s="56">
        <f t="shared" ref="E7:E70" si="2">F7+G7+H7+I7+J7+K7+L7+M7+N7+O7+P7+Q7+R7+S7+T7+U7+V7+W7+X7+Y7+Z7</f>
        <v>41</v>
      </c>
      <c r="F7" s="57">
        <v>4</v>
      </c>
      <c r="G7" s="57">
        <v>4</v>
      </c>
      <c r="H7" s="57">
        <v>5</v>
      </c>
      <c r="I7" s="57">
        <v>2</v>
      </c>
      <c r="J7" s="57">
        <v>2</v>
      </c>
      <c r="K7" s="57">
        <v>3</v>
      </c>
      <c r="L7" s="57">
        <v>1</v>
      </c>
      <c r="M7" s="57">
        <v>2</v>
      </c>
      <c r="N7" s="57"/>
      <c r="O7" s="57">
        <v>2</v>
      </c>
      <c r="P7" s="57"/>
      <c r="Q7" s="57"/>
      <c r="R7" s="57">
        <v>6</v>
      </c>
      <c r="S7" s="57">
        <v>3</v>
      </c>
      <c r="T7" s="57"/>
      <c r="U7" s="57">
        <v>4</v>
      </c>
      <c r="V7" s="57">
        <v>3</v>
      </c>
      <c r="W7" s="57"/>
      <c r="X7" s="57"/>
      <c r="Y7" s="57"/>
      <c r="Z7" s="57"/>
      <c r="AA7" s="94">
        <f>IF((A7&gt;=Pareto!$M$2),IF(('Raw Data'!A7&lt;=Pareto!$O$2),1,0),0)</f>
        <v>0</v>
      </c>
      <c r="AF7" s="117"/>
      <c r="AG7" s="118"/>
      <c r="AH7" s="118"/>
      <c r="AI7" s="118"/>
      <c r="AJ7" s="117"/>
      <c r="AK7" s="116"/>
      <c r="AL7" s="116"/>
      <c r="AM7" s="83"/>
    </row>
    <row r="8" spans="1:39" ht="15.95" customHeight="1">
      <c r="A8" s="97">
        <v>42919</v>
      </c>
      <c r="B8" s="52">
        <f t="shared" si="1"/>
        <v>0.95227272727272727</v>
      </c>
      <c r="C8" s="53">
        <v>0.97</v>
      </c>
      <c r="D8" s="54">
        <v>880</v>
      </c>
      <c r="E8" s="56">
        <f t="shared" si="2"/>
        <v>42</v>
      </c>
      <c r="F8" s="57">
        <v>2</v>
      </c>
      <c r="G8" s="57">
        <v>1</v>
      </c>
      <c r="H8" s="57"/>
      <c r="I8" s="57"/>
      <c r="J8" s="57">
        <v>7</v>
      </c>
      <c r="K8" s="57"/>
      <c r="L8" s="57">
        <v>1</v>
      </c>
      <c r="M8" s="57">
        <v>5</v>
      </c>
      <c r="N8" s="57"/>
      <c r="O8" s="57">
        <v>4</v>
      </c>
      <c r="P8" s="57"/>
      <c r="Q8" s="57"/>
      <c r="R8" s="57"/>
      <c r="S8" s="57">
        <v>4</v>
      </c>
      <c r="T8" s="57">
        <v>4</v>
      </c>
      <c r="U8" s="57">
        <v>2</v>
      </c>
      <c r="V8" s="57">
        <v>6</v>
      </c>
      <c r="W8" s="57">
        <v>6</v>
      </c>
      <c r="X8" s="57"/>
      <c r="Y8" s="57"/>
      <c r="Z8" s="57"/>
      <c r="AA8" s="94">
        <f>IF((A8&gt;=Pareto!$M$2),IF(('Raw Data'!A8&lt;=Pareto!$O$2),1,0),0)</f>
        <v>0</v>
      </c>
      <c r="AF8" s="93" t="s">
        <v>109</v>
      </c>
      <c r="AG8" s="93">
        <v>27810</v>
      </c>
      <c r="AH8" s="93">
        <v>1211</v>
      </c>
      <c r="AI8" s="93">
        <f>AG8-AH8</f>
        <v>26599</v>
      </c>
      <c r="AJ8" s="68">
        <f t="shared" ref="AJ8:AJ9" si="3">AI8/AG8</f>
        <v>0.95645451276519233</v>
      </c>
      <c r="AK8" s="69">
        <v>0.97</v>
      </c>
      <c r="AL8" s="84"/>
      <c r="AM8" s="83"/>
    </row>
    <row r="9" spans="1:39" ht="15.95" customHeight="1">
      <c r="A9" s="97">
        <v>42920</v>
      </c>
      <c r="B9" s="52">
        <f t="shared" si="1"/>
        <v>0.9536842105263158</v>
      </c>
      <c r="C9" s="53">
        <v>0.97</v>
      </c>
      <c r="D9" s="54">
        <v>950</v>
      </c>
      <c r="E9" s="56">
        <f t="shared" si="2"/>
        <v>44</v>
      </c>
      <c r="F9" s="57">
        <v>7</v>
      </c>
      <c r="G9" s="57">
        <v>6</v>
      </c>
      <c r="H9" s="57">
        <v>4</v>
      </c>
      <c r="I9" s="57">
        <v>2</v>
      </c>
      <c r="J9" s="57">
        <v>2</v>
      </c>
      <c r="K9" s="57">
        <v>5</v>
      </c>
      <c r="L9" s="57"/>
      <c r="M9" s="57">
        <v>2</v>
      </c>
      <c r="N9" s="57"/>
      <c r="O9" s="57">
        <v>2</v>
      </c>
      <c r="P9" s="57"/>
      <c r="Q9" s="57"/>
      <c r="R9" s="57">
        <v>4</v>
      </c>
      <c r="S9" s="57"/>
      <c r="T9" s="57"/>
      <c r="U9" s="57">
        <v>3</v>
      </c>
      <c r="V9" s="57">
        <v>7</v>
      </c>
      <c r="W9" s="57"/>
      <c r="X9" s="57"/>
      <c r="Y9" s="57"/>
      <c r="Z9" s="57"/>
      <c r="AA9" s="94">
        <f>IF((A9&gt;=Pareto!$M$2),IF(('Raw Data'!A9&lt;=Pareto!$O$2),1,0),0)</f>
        <v>0</v>
      </c>
      <c r="AF9" s="93" t="s">
        <v>59</v>
      </c>
      <c r="AG9" s="93">
        <v>28530</v>
      </c>
      <c r="AH9" s="93">
        <v>1248</v>
      </c>
      <c r="AI9" s="93">
        <f t="shared" ref="AI9:AI10" si="4">AG9-AH9</f>
        <v>27282</v>
      </c>
      <c r="AJ9" s="68">
        <f t="shared" si="3"/>
        <v>0.9562565720294427</v>
      </c>
      <c r="AK9" s="69">
        <v>0.97</v>
      </c>
      <c r="AL9" s="84"/>
      <c r="AM9" s="83"/>
    </row>
    <row r="10" spans="1:39" ht="15.95" customHeight="1">
      <c r="A10" s="97">
        <v>42921</v>
      </c>
      <c r="B10" s="52">
        <f t="shared" si="1"/>
        <v>0.95199999999999996</v>
      </c>
      <c r="C10" s="53">
        <v>0.97</v>
      </c>
      <c r="D10" s="54">
        <v>1000</v>
      </c>
      <c r="E10" s="56">
        <f t="shared" si="2"/>
        <v>48</v>
      </c>
      <c r="F10" s="57"/>
      <c r="G10" s="57"/>
      <c r="H10" s="57">
        <v>1</v>
      </c>
      <c r="I10" s="57"/>
      <c r="J10" s="57">
        <v>3</v>
      </c>
      <c r="K10" s="57"/>
      <c r="L10" s="57"/>
      <c r="M10" s="57">
        <v>4</v>
      </c>
      <c r="N10" s="57"/>
      <c r="O10" s="57">
        <v>6</v>
      </c>
      <c r="P10" s="57"/>
      <c r="Q10" s="57"/>
      <c r="R10" s="57">
        <v>3</v>
      </c>
      <c r="S10" s="57">
        <v>6</v>
      </c>
      <c r="T10" s="57">
        <v>7</v>
      </c>
      <c r="U10" s="57">
        <v>6</v>
      </c>
      <c r="V10" s="57">
        <v>4</v>
      </c>
      <c r="W10" s="57">
        <v>8</v>
      </c>
      <c r="X10" s="57"/>
      <c r="Y10" s="57"/>
      <c r="Z10" s="57"/>
      <c r="AA10" s="94">
        <f>IF((A10&gt;=Pareto!$M$2),IF(('Raw Data'!A10&lt;=Pareto!$O$2),1,0),0)</f>
        <v>0</v>
      </c>
      <c r="AF10" s="93" t="s">
        <v>114</v>
      </c>
      <c r="AG10" s="93">
        <v>52060</v>
      </c>
      <c r="AH10" s="93">
        <v>2423</v>
      </c>
      <c r="AI10" s="93">
        <f t="shared" si="4"/>
        <v>49637</v>
      </c>
      <c r="AJ10" s="68">
        <f>AI10/AG10</f>
        <v>0.9534575489819439</v>
      </c>
      <c r="AK10" s="69">
        <v>0.97</v>
      </c>
      <c r="AL10" s="84"/>
      <c r="AM10" s="83"/>
    </row>
    <row r="11" spans="1:39">
      <c r="A11" s="97">
        <v>42922</v>
      </c>
      <c r="B11" s="52">
        <f t="shared" si="1"/>
        <v>0.9564356435643564</v>
      </c>
      <c r="C11" s="53">
        <v>0.97</v>
      </c>
      <c r="D11" s="54">
        <v>1010</v>
      </c>
      <c r="E11" s="56">
        <f t="shared" si="2"/>
        <v>44</v>
      </c>
      <c r="F11" s="57">
        <v>4</v>
      </c>
      <c r="G11" s="57">
        <v>6</v>
      </c>
      <c r="H11" s="57">
        <v>7</v>
      </c>
      <c r="I11" s="57"/>
      <c r="J11" s="57">
        <v>5</v>
      </c>
      <c r="K11" s="57">
        <v>4</v>
      </c>
      <c r="L11" s="57"/>
      <c r="M11" s="57"/>
      <c r="N11" s="57"/>
      <c r="O11" s="57">
        <v>4</v>
      </c>
      <c r="P11" s="57"/>
      <c r="Q11" s="57"/>
      <c r="R11" s="57">
        <v>7</v>
      </c>
      <c r="S11" s="57"/>
      <c r="T11" s="57"/>
      <c r="U11" s="57">
        <v>1</v>
      </c>
      <c r="V11" s="57">
        <v>6</v>
      </c>
      <c r="W11" s="57"/>
      <c r="X11" s="57"/>
      <c r="Y11" s="57"/>
      <c r="Z11" s="57"/>
      <c r="AA11" s="94">
        <f>IF((A11&gt;=Pareto!$M$2),IF(('Raw Data'!A11&lt;=Pareto!$O$2),1,0),0)</f>
        <v>0</v>
      </c>
      <c r="AF11" s="66"/>
      <c r="AG11" s="66"/>
      <c r="AH11" s="66"/>
      <c r="AI11" s="66"/>
      <c r="AJ11" s="66"/>
      <c r="AK11" s="98"/>
      <c r="AL11" s="98"/>
    </row>
    <row r="12" spans="1:39">
      <c r="A12" s="97">
        <v>42923</v>
      </c>
      <c r="B12" s="52" t="str">
        <f t="shared" si="1"/>
        <v/>
      </c>
      <c r="C12" s="53">
        <v>0.97</v>
      </c>
      <c r="D12" s="54"/>
      <c r="E12" s="56">
        <f t="shared" si="2"/>
        <v>0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94">
        <f>IF((A12&gt;=Pareto!$M$2),IF(('Raw Data'!A12&lt;=Pareto!$O$2),1,0),0)</f>
        <v>0</v>
      </c>
      <c r="AF12" s="66"/>
      <c r="AG12" s="66"/>
      <c r="AH12" s="66"/>
      <c r="AI12" s="66"/>
      <c r="AJ12" s="66"/>
      <c r="AK12" s="98"/>
      <c r="AL12" s="98"/>
    </row>
    <row r="13" spans="1:39">
      <c r="A13" s="97">
        <v>42924</v>
      </c>
      <c r="B13" s="52">
        <f t="shared" si="1"/>
        <v>0.95483870967741935</v>
      </c>
      <c r="C13" s="53">
        <v>0.97</v>
      </c>
      <c r="D13" s="54">
        <v>930</v>
      </c>
      <c r="E13" s="56">
        <f t="shared" si="2"/>
        <v>42</v>
      </c>
      <c r="F13" s="57"/>
      <c r="G13" s="57"/>
      <c r="H13" s="57">
        <v>4</v>
      </c>
      <c r="I13" s="57">
        <v>5</v>
      </c>
      <c r="J13" s="57"/>
      <c r="K13" s="57">
        <v>6</v>
      </c>
      <c r="L13" s="57"/>
      <c r="M13" s="57">
        <v>4</v>
      </c>
      <c r="N13" s="57"/>
      <c r="O13" s="57">
        <v>4</v>
      </c>
      <c r="P13" s="57"/>
      <c r="Q13" s="57"/>
      <c r="R13" s="57">
        <v>4</v>
      </c>
      <c r="S13" s="57"/>
      <c r="T13" s="57">
        <v>2</v>
      </c>
      <c r="U13" s="57">
        <v>5</v>
      </c>
      <c r="V13" s="57">
        <v>4</v>
      </c>
      <c r="W13" s="57">
        <v>4</v>
      </c>
      <c r="X13" s="57"/>
      <c r="Y13" s="57"/>
      <c r="Z13" s="57"/>
      <c r="AA13" s="94">
        <f>IF((A13&gt;=Pareto!$M$2),IF(('Raw Data'!A13&lt;=Pareto!$O$2),1,0),0)</f>
        <v>0</v>
      </c>
      <c r="AF13" s="98"/>
      <c r="AG13" s="98"/>
      <c r="AH13" s="98"/>
      <c r="AI13" s="98"/>
      <c r="AJ13" s="98"/>
      <c r="AK13" s="98"/>
      <c r="AL13" s="98"/>
    </row>
    <row r="14" spans="1:39">
      <c r="A14" s="97">
        <v>42925</v>
      </c>
      <c r="B14" s="52">
        <f t="shared" si="1"/>
        <v>0.94411764705882351</v>
      </c>
      <c r="C14" s="53">
        <v>0.97</v>
      </c>
      <c r="D14" s="54">
        <v>680</v>
      </c>
      <c r="E14" s="56">
        <f t="shared" si="2"/>
        <v>38</v>
      </c>
      <c r="F14" s="57">
        <v>6</v>
      </c>
      <c r="G14" s="57">
        <v>4</v>
      </c>
      <c r="H14" s="57"/>
      <c r="I14" s="57"/>
      <c r="J14" s="57">
        <v>4</v>
      </c>
      <c r="K14" s="57"/>
      <c r="L14" s="57"/>
      <c r="M14" s="57">
        <v>2</v>
      </c>
      <c r="N14" s="57"/>
      <c r="O14" s="57">
        <v>3</v>
      </c>
      <c r="P14" s="57"/>
      <c r="Q14" s="57"/>
      <c r="R14" s="57"/>
      <c r="S14" s="57">
        <v>6</v>
      </c>
      <c r="T14" s="57">
        <v>5</v>
      </c>
      <c r="U14" s="57"/>
      <c r="V14" s="57">
        <v>7</v>
      </c>
      <c r="W14" s="57">
        <v>1</v>
      </c>
      <c r="X14" s="57"/>
      <c r="Y14" s="57"/>
      <c r="Z14" s="57"/>
      <c r="AA14" s="94">
        <f>IF((A14&gt;=Pareto!$M$2),IF(('Raw Data'!A14&lt;=Pareto!$O$2),1,0),0)</f>
        <v>0</v>
      </c>
    </row>
    <row r="15" spans="1:39">
      <c r="A15" s="97">
        <v>42926</v>
      </c>
      <c r="B15" s="52">
        <f t="shared" si="1"/>
        <v>0.93421052631578949</v>
      </c>
      <c r="C15" s="53">
        <v>0.97</v>
      </c>
      <c r="D15" s="54">
        <v>760</v>
      </c>
      <c r="E15" s="56">
        <f t="shared" si="2"/>
        <v>50</v>
      </c>
      <c r="F15" s="57"/>
      <c r="G15" s="57">
        <v>1</v>
      </c>
      <c r="H15" s="57">
        <v>1</v>
      </c>
      <c r="I15" s="57">
        <v>7</v>
      </c>
      <c r="J15" s="57"/>
      <c r="K15" s="57">
        <v>2</v>
      </c>
      <c r="L15" s="57"/>
      <c r="M15" s="57">
        <v>5</v>
      </c>
      <c r="N15" s="57"/>
      <c r="O15" s="57">
        <v>5</v>
      </c>
      <c r="P15" s="57"/>
      <c r="Q15" s="57"/>
      <c r="R15" s="57">
        <v>6</v>
      </c>
      <c r="S15" s="57"/>
      <c r="T15" s="57">
        <v>4</v>
      </c>
      <c r="U15" s="57">
        <v>7</v>
      </c>
      <c r="V15" s="57">
        <v>4</v>
      </c>
      <c r="W15" s="57">
        <v>8</v>
      </c>
      <c r="X15" s="57"/>
      <c r="Y15" s="57"/>
      <c r="Z15" s="57"/>
      <c r="AA15" s="94">
        <f>IF((A15&gt;=Pareto!$M$2),IF(('Raw Data'!A15&lt;=Pareto!$O$2),1,0),0)</f>
        <v>0</v>
      </c>
    </row>
    <row r="16" spans="1:39">
      <c r="A16" s="97">
        <v>42927</v>
      </c>
      <c r="B16" s="52">
        <f t="shared" si="1"/>
        <v>0.9128205128205128</v>
      </c>
      <c r="C16" s="53">
        <v>0.97</v>
      </c>
      <c r="D16" s="54">
        <v>780</v>
      </c>
      <c r="E16" s="56">
        <f t="shared" si="2"/>
        <v>68</v>
      </c>
      <c r="F16" s="57">
        <v>7</v>
      </c>
      <c r="G16" s="57">
        <v>7</v>
      </c>
      <c r="H16" s="57">
        <v>5</v>
      </c>
      <c r="I16" s="57">
        <v>2</v>
      </c>
      <c r="J16" s="57">
        <v>5</v>
      </c>
      <c r="K16" s="57">
        <v>2</v>
      </c>
      <c r="L16" s="57">
        <v>1</v>
      </c>
      <c r="M16" s="57">
        <v>4</v>
      </c>
      <c r="N16" s="57"/>
      <c r="O16" s="57">
        <v>4</v>
      </c>
      <c r="P16" s="57"/>
      <c r="Q16" s="57"/>
      <c r="R16" s="57">
        <v>4</v>
      </c>
      <c r="S16" s="57">
        <v>2</v>
      </c>
      <c r="T16" s="57">
        <v>6</v>
      </c>
      <c r="U16" s="57">
        <v>6</v>
      </c>
      <c r="V16" s="57">
        <v>7</v>
      </c>
      <c r="W16" s="57">
        <v>6</v>
      </c>
      <c r="X16" s="57"/>
      <c r="Y16" s="57"/>
      <c r="Z16" s="57"/>
      <c r="AA16" s="94">
        <f>IF((A16&gt;=Pareto!$M$2),IF(('Raw Data'!A16&lt;=Pareto!$O$2),1,0),0)</f>
        <v>0</v>
      </c>
    </row>
    <row r="17" spans="1:27">
      <c r="A17" s="97">
        <v>42928</v>
      </c>
      <c r="B17" s="52">
        <f t="shared" si="1"/>
        <v>0.94499999999999995</v>
      </c>
      <c r="C17" s="53">
        <v>0.97</v>
      </c>
      <c r="D17" s="54">
        <v>800</v>
      </c>
      <c r="E17" s="56">
        <f t="shared" si="2"/>
        <v>44</v>
      </c>
      <c r="F17" s="57"/>
      <c r="G17" s="57">
        <v>2</v>
      </c>
      <c r="H17" s="57"/>
      <c r="I17" s="57"/>
      <c r="J17" s="57"/>
      <c r="K17" s="57">
        <v>2</v>
      </c>
      <c r="L17" s="57">
        <v>1</v>
      </c>
      <c r="M17" s="57">
        <v>4</v>
      </c>
      <c r="N17" s="57"/>
      <c r="O17" s="57">
        <v>4</v>
      </c>
      <c r="P17" s="57"/>
      <c r="Q17" s="57"/>
      <c r="R17" s="57">
        <v>4</v>
      </c>
      <c r="S17" s="57">
        <v>2</v>
      </c>
      <c r="T17" s="57">
        <v>6</v>
      </c>
      <c r="U17" s="57">
        <v>6</v>
      </c>
      <c r="V17" s="57">
        <v>7</v>
      </c>
      <c r="W17" s="57">
        <v>6</v>
      </c>
      <c r="X17" s="57"/>
      <c r="Y17" s="57"/>
      <c r="Z17" s="57"/>
      <c r="AA17" s="94">
        <f>IF((A17&gt;=Pareto!$M$2),IF(('Raw Data'!A17&lt;=Pareto!$O$2),1,0),0)</f>
        <v>0</v>
      </c>
    </row>
    <row r="18" spans="1:27">
      <c r="A18" s="97">
        <v>42929</v>
      </c>
      <c r="B18" s="52">
        <f t="shared" si="1"/>
        <v>0.94756097560975605</v>
      </c>
      <c r="C18" s="53">
        <v>0.97</v>
      </c>
      <c r="D18" s="54">
        <v>820</v>
      </c>
      <c r="E18" s="56">
        <f t="shared" si="2"/>
        <v>43</v>
      </c>
      <c r="F18" s="57">
        <v>6</v>
      </c>
      <c r="G18" s="57">
        <v>4</v>
      </c>
      <c r="H18" s="57">
        <v>6</v>
      </c>
      <c r="I18" s="57">
        <v>3</v>
      </c>
      <c r="J18" s="57">
        <v>5</v>
      </c>
      <c r="K18" s="57">
        <v>6</v>
      </c>
      <c r="L18" s="57"/>
      <c r="M18" s="57">
        <v>6</v>
      </c>
      <c r="N18" s="57"/>
      <c r="O18" s="57">
        <v>1</v>
      </c>
      <c r="P18" s="57"/>
      <c r="Q18" s="57"/>
      <c r="R18" s="57">
        <v>5</v>
      </c>
      <c r="S18" s="57"/>
      <c r="T18" s="57">
        <v>1</v>
      </c>
      <c r="U18" s="57"/>
      <c r="V18" s="57"/>
      <c r="W18" s="57"/>
      <c r="X18" s="57"/>
      <c r="Y18" s="57"/>
      <c r="Z18" s="57"/>
      <c r="AA18" s="94">
        <f>IF((A18&gt;=Pareto!$M$2),IF(('Raw Data'!A18&lt;=Pareto!$O$2),1,0),0)</f>
        <v>0</v>
      </c>
    </row>
    <row r="19" spans="1:27">
      <c r="A19" s="97">
        <v>42930</v>
      </c>
      <c r="B19" s="52" t="str">
        <f t="shared" si="1"/>
        <v/>
      </c>
      <c r="C19" s="53">
        <v>0.97</v>
      </c>
      <c r="D19" s="54"/>
      <c r="E19" s="56">
        <f t="shared" si="2"/>
        <v>0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94">
        <f>IF((A19&gt;=Pareto!$M$2),IF(('Raw Data'!A19&lt;=Pareto!$O$2),1,0),0)</f>
        <v>0</v>
      </c>
    </row>
    <row r="20" spans="1:27">
      <c r="A20" s="97">
        <v>42931</v>
      </c>
      <c r="B20" s="52">
        <f t="shared" si="1"/>
        <v>0.94305555555555554</v>
      </c>
      <c r="C20" s="53">
        <v>0.97</v>
      </c>
      <c r="D20" s="54">
        <v>720</v>
      </c>
      <c r="E20" s="56">
        <f t="shared" si="2"/>
        <v>41</v>
      </c>
      <c r="F20" s="57">
        <v>1</v>
      </c>
      <c r="G20" s="57">
        <v>1</v>
      </c>
      <c r="H20" s="57"/>
      <c r="I20" s="57"/>
      <c r="J20" s="57">
        <v>2</v>
      </c>
      <c r="K20" s="57"/>
      <c r="L20" s="57"/>
      <c r="M20" s="57"/>
      <c r="N20" s="57"/>
      <c r="O20" s="57">
        <v>6</v>
      </c>
      <c r="P20" s="57"/>
      <c r="Q20" s="57"/>
      <c r="R20" s="57">
        <v>4</v>
      </c>
      <c r="S20" s="57">
        <v>8</v>
      </c>
      <c r="T20" s="57">
        <v>5</v>
      </c>
      <c r="U20" s="57">
        <v>6</v>
      </c>
      <c r="V20" s="57">
        <v>4</v>
      </c>
      <c r="W20" s="57">
        <v>4</v>
      </c>
      <c r="X20" s="57"/>
      <c r="Y20" s="57"/>
      <c r="Z20" s="57"/>
      <c r="AA20" s="94">
        <f>IF((A20&gt;=Pareto!$M$2),IF(('Raw Data'!A20&lt;=Pareto!$O$2),1,0),0)</f>
        <v>0</v>
      </c>
    </row>
    <row r="21" spans="1:27">
      <c r="A21" s="97">
        <v>42932</v>
      </c>
      <c r="B21" s="52">
        <f t="shared" si="1"/>
        <v>0.95333333333333337</v>
      </c>
      <c r="C21" s="53">
        <v>0.97</v>
      </c>
      <c r="D21" s="54">
        <v>750</v>
      </c>
      <c r="E21" s="56">
        <f t="shared" si="2"/>
        <v>35</v>
      </c>
      <c r="F21" s="57">
        <v>4</v>
      </c>
      <c r="G21" s="57">
        <v>3</v>
      </c>
      <c r="H21" s="57">
        <v>5</v>
      </c>
      <c r="I21" s="57">
        <v>2</v>
      </c>
      <c r="J21" s="57"/>
      <c r="K21" s="57">
        <v>4</v>
      </c>
      <c r="L21" s="57">
        <v>1</v>
      </c>
      <c r="M21" s="57">
        <v>3</v>
      </c>
      <c r="N21" s="57"/>
      <c r="O21" s="57">
        <v>2</v>
      </c>
      <c r="P21" s="57"/>
      <c r="Q21" s="57"/>
      <c r="R21" s="57">
        <v>4</v>
      </c>
      <c r="S21" s="57">
        <v>6</v>
      </c>
      <c r="T21" s="57"/>
      <c r="U21" s="57"/>
      <c r="V21" s="57"/>
      <c r="W21" s="57">
        <v>1</v>
      </c>
      <c r="X21" s="57"/>
      <c r="Y21" s="57"/>
      <c r="Z21" s="57"/>
      <c r="AA21" s="94">
        <f>IF((A21&gt;=Pareto!$M$2),IF(('Raw Data'!A21&lt;=Pareto!$O$2),1,0),0)</f>
        <v>0</v>
      </c>
    </row>
    <row r="22" spans="1:27">
      <c r="A22" s="97">
        <v>42933</v>
      </c>
      <c r="B22" s="52">
        <f t="shared" si="1"/>
        <v>0.95319148936170217</v>
      </c>
      <c r="C22" s="53">
        <v>0.97</v>
      </c>
      <c r="D22" s="54">
        <v>940</v>
      </c>
      <c r="E22" s="56">
        <f t="shared" si="2"/>
        <v>44</v>
      </c>
      <c r="F22" s="57">
        <v>2</v>
      </c>
      <c r="G22" s="57">
        <v>1</v>
      </c>
      <c r="H22" s="57"/>
      <c r="I22" s="57"/>
      <c r="J22" s="57">
        <v>1</v>
      </c>
      <c r="K22" s="57">
        <v>2</v>
      </c>
      <c r="L22" s="57"/>
      <c r="M22" s="57">
        <v>2</v>
      </c>
      <c r="N22" s="57">
        <v>2</v>
      </c>
      <c r="O22" s="57">
        <v>2</v>
      </c>
      <c r="P22" s="57"/>
      <c r="Q22" s="57">
        <v>6</v>
      </c>
      <c r="R22" s="57">
        <v>6</v>
      </c>
      <c r="S22" s="57">
        <v>4</v>
      </c>
      <c r="T22" s="57">
        <v>5</v>
      </c>
      <c r="U22" s="57">
        <v>6</v>
      </c>
      <c r="V22" s="57"/>
      <c r="W22" s="57">
        <v>5</v>
      </c>
      <c r="X22" s="57"/>
      <c r="Y22" s="57"/>
      <c r="Z22" s="57"/>
      <c r="AA22" s="94">
        <f>IF((A22&gt;=Pareto!$M$2),IF(('Raw Data'!A22&lt;=Pareto!$O$2),1,0),0)</f>
        <v>0</v>
      </c>
    </row>
    <row r="23" spans="1:27">
      <c r="A23" s="97">
        <v>42934</v>
      </c>
      <c r="B23" s="52">
        <f t="shared" si="1"/>
        <v>0.94487179487179485</v>
      </c>
      <c r="C23" s="53">
        <v>0.97</v>
      </c>
      <c r="D23" s="54">
        <v>780</v>
      </c>
      <c r="E23" s="56">
        <f t="shared" si="2"/>
        <v>43</v>
      </c>
      <c r="F23" s="57">
        <v>6</v>
      </c>
      <c r="G23" s="57">
        <v>5</v>
      </c>
      <c r="H23" s="57">
        <v>5</v>
      </c>
      <c r="I23" s="57">
        <v>2</v>
      </c>
      <c r="J23" s="57">
        <v>5</v>
      </c>
      <c r="K23" s="57">
        <v>6</v>
      </c>
      <c r="L23" s="57">
        <v>1</v>
      </c>
      <c r="M23" s="57">
        <v>4</v>
      </c>
      <c r="N23" s="57"/>
      <c r="O23" s="57">
        <v>2</v>
      </c>
      <c r="P23" s="57"/>
      <c r="Q23" s="57">
        <v>5</v>
      </c>
      <c r="R23" s="57"/>
      <c r="S23" s="57"/>
      <c r="T23" s="57"/>
      <c r="U23" s="57">
        <v>1</v>
      </c>
      <c r="V23" s="57"/>
      <c r="W23" s="57">
        <v>1</v>
      </c>
      <c r="X23" s="57"/>
      <c r="Y23" s="57"/>
      <c r="Z23" s="57"/>
      <c r="AA23" s="94">
        <f>IF((A23&gt;=Pareto!$M$2),IF(('Raw Data'!A23&lt;=Pareto!$O$2),1,0),0)</f>
        <v>0</v>
      </c>
    </row>
    <row r="24" spans="1:27">
      <c r="A24" s="97">
        <v>42935</v>
      </c>
      <c r="B24" s="52">
        <f t="shared" si="1"/>
        <v>0.9463414634146341</v>
      </c>
      <c r="C24" s="53">
        <v>0.97</v>
      </c>
      <c r="D24" s="54">
        <v>820</v>
      </c>
      <c r="E24" s="56">
        <f t="shared" si="2"/>
        <v>44</v>
      </c>
      <c r="F24" s="57"/>
      <c r="G24" s="57"/>
      <c r="H24" s="57">
        <v>1</v>
      </c>
      <c r="I24" s="57">
        <v>3</v>
      </c>
      <c r="J24" s="57"/>
      <c r="K24" s="57"/>
      <c r="L24" s="57"/>
      <c r="M24" s="57">
        <v>3</v>
      </c>
      <c r="N24" s="57">
        <v>2</v>
      </c>
      <c r="O24" s="57">
        <v>6</v>
      </c>
      <c r="P24" s="57"/>
      <c r="Q24" s="57">
        <v>4</v>
      </c>
      <c r="R24" s="57">
        <v>4</v>
      </c>
      <c r="S24" s="57">
        <v>6</v>
      </c>
      <c r="T24" s="57">
        <v>4</v>
      </c>
      <c r="U24" s="57">
        <v>7</v>
      </c>
      <c r="V24" s="57"/>
      <c r="W24" s="57">
        <v>4</v>
      </c>
      <c r="X24" s="57"/>
      <c r="Y24" s="57"/>
      <c r="Z24" s="57"/>
      <c r="AA24" s="94">
        <f>IF((A24&gt;=Pareto!$M$2),IF(('Raw Data'!A24&lt;=Pareto!$O$2),1,0),0)</f>
        <v>0</v>
      </c>
    </row>
    <row r="25" spans="1:27">
      <c r="A25" s="97">
        <v>42936</v>
      </c>
      <c r="B25" s="52">
        <f t="shared" si="1"/>
        <v>0.95252525252525255</v>
      </c>
      <c r="C25" s="53">
        <v>0.97</v>
      </c>
      <c r="D25" s="54">
        <v>990</v>
      </c>
      <c r="E25" s="56">
        <f t="shared" si="2"/>
        <v>47</v>
      </c>
      <c r="F25" s="57">
        <v>6</v>
      </c>
      <c r="G25" s="57">
        <v>4</v>
      </c>
      <c r="H25" s="57">
        <v>5</v>
      </c>
      <c r="I25" s="57">
        <v>2</v>
      </c>
      <c r="J25" s="57">
        <v>4</v>
      </c>
      <c r="K25" s="57">
        <v>6</v>
      </c>
      <c r="L25" s="57"/>
      <c r="M25" s="57">
        <v>4</v>
      </c>
      <c r="N25" s="57"/>
      <c r="O25" s="57">
        <v>3</v>
      </c>
      <c r="P25" s="57"/>
      <c r="Q25" s="57">
        <v>4</v>
      </c>
      <c r="R25" s="57">
        <v>2</v>
      </c>
      <c r="S25" s="57"/>
      <c r="T25" s="57">
        <v>4</v>
      </c>
      <c r="U25" s="57"/>
      <c r="V25" s="57"/>
      <c r="W25" s="57">
        <v>3</v>
      </c>
      <c r="X25" s="57"/>
      <c r="Y25" s="57"/>
      <c r="Z25" s="57"/>
      <c r="AA25" s="94">
        <f>IF((A25&gt;=Pareto!$M$2),IF(('Raw Data'!A25&lt;=Pareto!$O$2),1,0),0)</f>
        <v>0</v>
      </c>
    </row>
    <row r="26" spans="1:27">
      <c r="A26" s="97">
        <v>42937</v>
      </c>
      <c r="B26" s="52" t="str">
        <f t="shared" si="1"/>
        <v/>
      </c>
      <c r="C26" s="53">
        <v>0.97</v>
      </c>
      <c r="D26" s="54"/>
      <c r="E26" s="56">
        <f t="shared" si="2"/>
        <v>0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94">
        <f>IF((A26&gt;=Pareto!$M$2),IF(('Raw Data'!A26&lt;=Pareto!$O$2),1,0),0)</f>
        <v>0</v>
      </c>
    </row>
    <row r="27" spans="1:27">
      <c r="A27" s="97">
        <v>42938</v>
      </c>
      <c r="B27" s="52">
        <f t="shared" si="1"/>
        <v>0.94874999999999998</v>
      </c>
      <c r="C27" s="53">
        <v>0.97</v>
      </c>
      <c r="D27" s="54">
        <v>800</v>
      </c>
      <c r="E27" s="56">
        <f t="shared" si="2"/>
        <v>41</v>
      </c>
      <c r="F27" s="57">
        <v>4</v>
      </c>
      <c r="G27" s="57">
        <v>6</v>
      </c>
      <c r="H27" s="57">
        <v>2</v>
      </c>
      <c r="I27" s="57"/>
      <c r="J27" s="57">
        <v>2</v>
      </c>
      <c r="K27" s="57"/>
      <c r="L27" s="57"/>
      <c r="M27" s="57">
        <v>3</v>
      </c>
      <c r="N27" s="57"/>
      <c r="O27" s="57">
        <v>5</v>
      </c>
      <c r="P27" s="57"/>
      <c r="Q27" s="57"/>
      <c r="R27" s="57">
        <v>6</v>
      </c>
      <c r="S27" s="57">
        <v>4</v>
      </c>
      <c r="T27" s="57"/>
      <c r="U27" s="57">
        <v>5</v>
      </c>
      <c r="V27" s="57"/>
      <c r="W27" s="57">
        <v>4</v>
      </c>
      <c r="X27" s="57"/>
      <c r="Y27" s="57"/>
      <c r="Z27" s="57"/>
      <c r="AA27" s="94">
        <f>IF((A27&gt;=Pareto!$M$2),IF(('Raw Data'!A27&lt;=Pareto!$O$2),1,0),0)</f>
        <v>0</v>
      </c>
    </row>
    <row r="28" spans="1:27">
      <c r="A28" s="97">
        <v>42939</v>
      </c>
      <c r="B28" s="52">
        <f t="shared" si="1"/>
        <v>0.95263157894736838</v>
      </c>
      <c r="C28" s="53">
        <v>0.97</v>
      </c>
      <c r="D28" s="54">
        <v>950</v>
      </c>
      <c r="E28" s="56">
        <f t="shared" si="2"/>
        <v>45</v>
      </c>
      <c r="F28" s="57">
        <v>8</v>
      </c>
      <c r="G28" s="57">
        <v>5</v>
      </c>
      <c r="H28" s="57">
        <v>7</v>
      </c>
      <c r="I28" s="57">
        <v>4</v>
      </c>
      <c r="J28" s="57">
        <v>2</v>
      </c>
      <c r="K28" s="57">
        <v>7</v>
      </c>
      <c r="L28" s="57"/>
      <c r="M28" s="57">
        <v>2</v>
      </c>
      <c r="N28" s="57"/>
      <c r="O28" s="57"/>
      <c r="P28" s="57"/>
      <c r="Q28" s="57"/>
      <c r="R28" s="57"/>
      <c r="S28" s="57">
        <v>4</v>
      </c>
      <c r="T28" s="57">
        <v>4</v>
      </c>
      <c r="U28" s="57"/>
      <c r="V28" s="57"/>
      <c r="W28" s="57">
        <v>2</v>
      </c>
      <c r="X28" s="57"/>
      <c r="Y28" s="57"/>
      <c r="Z28" s="57"/>
      <c r="AA28" s="94">
        <f>IF((A28&gt;=Pareto!$M$2),IF(('Raw Data'!A28&lt;=Pareto!$O$2),1,0),0)</f>
        <v>0</v>
      </c>
    </row>
    <row r="29" spans="1:27">
      <c r="A29" s="97">
        <v>42940</v>
      </c>
      <c r="B29" s="52">
        <f t="shared" si="1"/>
        <v>0.94871794871794868</v>
      </c>
      <c r="C29" s="53">
        <v>0.97</v>
      </c>
      <c r="D29" s="54">
        <v>780</v>
      </c>
      <c r="E29" s="56">
        <f t="shared" si="2"/>
        <v>40</v>
      </c>
      <c r="F29" s="57"/>
      <c r="G29" s="57"/>
      <c r="H29" s="57"/>
      <c r="I29" s="57">
        <v>1</v>
      </c>
      <c r="J29" s="57">
        <v>3</v>
      </c>
      <c r="K29" s="57"/>
      <c r="L29" s="57">
        <v>4</v>
      </c>
      <c r="M29" s="57"/>
      <c r="N29" s="57">
        <v>3</v>
      </c>
      <c r="O29" s="57"/>
      <c r="P29" s="57"/>
      <c r="Q29" s="57">
        <v>7</v>
      </c>
      <c r="R29" s="57">
        <v>2</v>
      </c>
      <c r="S29" s="57">
        <v>4</v>
      </c>
      <c r="T29" s="57">
        <v>6</v>
      </c>
      <c r="U29" s="57">
        <v>4</v>
      </c>
      <c r="V29" s="57"/>
      <c r="W29" s="57">
        <v>6</v>
      </c>
      <c r="X29" s="57"/>
      <c r="Y29" s="57"/>
      <c r="Z29" s="57"/>
      <c r="AA29" s="94">
        <f>IF((A29&gt;=Pareto!$M$2),IF(('Raw Data'!A29&lt;=Pareto!$O$2),1,0),0)</f>
        <v>0</v>
      </c>
    </row>
    <row r="30" spans="1:27">
      <c r="A30" s="97">
        <v>42941</v>
      </c>
      <c r="B30" s="52">
        <f t="shared" si="1"/>
        <v>0.95280898876404496</v>
      </c>
      <c r="C30" s="53">
        <v>0.97</v>
      </c>
      <c r="D30" s="54">
        <v>890</v>
      </c>
      <c r="E30" s="56">
        <f t="shared" si="2"/>
        <v>42</v>
      </c>
      <c r="F30" s="57"/>
      <c r="G30" s="57">
        <v>2</v>
      </c>
      <c r="H30" s="57">
        <v>3</v>
      </c>
      <c r="I30" s="57"/>
      <c r="J30" s="57">
        <v>6</v>
      </c>
      <c r="K30" s="57">
        <v>5</v>
      </c>
      <c r="L30" s="57"/>
      <c r="M30" s="57"/>
      <c r="N30" s="57"/>
      <c r="O30" s="57">
        <v>4</v>
      </c>
      <c r="P30" s="57"/>
      <c r="Q30" s="57">
        <v>3</v>
      </c>
      <c r="R30" s="57">
        <v>4</v>
      </c>
      <c r="S30" s="57">
        <v>4</v>
      </c>
      <c r="T30" s="57"/>
      <c r="U30" s="57">
        <v>6</v>
      </c>
      <c r="V30" s="57"/>
      <c r="W30" s="57">
        <v>5</v>
      </c>
      <c r="X30" s="57"/>
      <c r="Y30" s="57"/>
      <c r="Z30" s="57"/>
      <c r="AA30" s="94">
        <f>IF((A30&gt;=Pareto!$M$2),IF(('Raw Data'!A30&lt;=Pareto!$O$2),1,0),0)</f>
        <v>0</v>
      </c>
    </row>
    <row r="31" spans="1:27">
      <c r="A31" s="97">
        <v>42942</v>
      </c>
      <c r="B31" s="52">
        <f t="shared" si="1"/>
        <v>0.95157894736842108</v>
      </c>
      <c r="C31" s="53">
        <v>0.97</v>
      </c>
      <c r="D31" s="54">
        <v>950</v>
      </c>
      <c r="E31" s="56">
        <f t="shared" si="2"/>
        <v>46</v>
      </c>
      <c r="F31" s="57">
        <v>6</v>
      </c>
      <c r="G31" s="57">
        <v>7</v>
      </c>
      <c r="H31" s="57">
        <v>6</v>
      </c>
      <c r="I31" s="57">
        <v>2</v>
      </c>
      <c r="J31" s="57"/>
      <c r="K31" s="57">
        <v>4</v>
      </c>
      <c r="L31" s="57"/>
      <c r="M31" s="57">
        <v>6</v>
      </c>
      <c r="N31" s="57">
        <v>2</v>
      </c>
      <c r="O31" s="57">
        <v>6</v>
      </c>
      <c r="P31" s="57"/>
      <c r="Q31" s="57">
        <v>5</v>
      </c>
      <c r="R31" s="57">
        <v>1</v>
      </c>
      <c r="S31" s="57">
        <v>1</v>
      </c>
      <c r="T31" s="57"/>
      <c r="U31" s="57"/>
      <c r="V31" s="57"/>
      <c r="W31" s="57"/>
      <c r="X31" s="57"/>
      <c r="Y31" s="57"/>
      <c r="Z31" s="57"/>
      <c r="AA31" s="94">
        <f>IF((A31&gt;=Pareto!$M$2),IF(('Raw Data'!A31&lt;=Pareto!$O$2),1,0),0)</f>
        <v>0</v>
      </c>
    </row>
    <row r="32" spans="1:27">
      <c r="A32" s="97">
        <v>42943</v>
      </c>
      <c r="B32" s="52">
        <f t="shared" si="1"/>
        <v>0.95670103092783509</v>
      </c>
      <c r="C32" s="53">
        <v>0.97</v>
      </c>
      <c r="D32" s="54">
        <v>970</v>
      </c>
      <c r="E32" s="56">
        <f t="shared" si="2"/>
        <v>42</v>
      </c>
      <c r="F32" s="57"/>
      <c r="G32" s="57"/>
      <c r="H32" s="57"/>
      <c r="I32" s="57">
        <v>1</v>
      </c>
      <c r="J32" s="57">
        <v>3</v>
      </c>
      <c r="K32" s="57"/>
      <c r="L32" s="57"/>
      <c r="M32" s="57"/>
      <c r="N32" s="57"/>
      <c r="O32" s="57">
        <v>3</v>
      </c>
      <c r="P32" s="57"/>
      <c r="Q32" s="57">
        <v>4</v>
      </c>
      <c r="R32" s="57">
        <v>6</v>
      </c>
      <c r="S32" s="57">
        <v>5</v>
      </c>
      <c r="T32" s="57">
        <v>7</v>
      </c>
      <c r="U32" s="57">
        <v>7</v>
      </c>
      <c r="V32" s="57"/>
      <c r="W32" s="57">
        <v>6</v>
      </c>
      <c r="X32" s="57"/>
      <c r="Y32" s="57"/>
      <c r="Z32" s="57"/>
      <c r="AA32" s="94">
        <f>IF((A32&gt;=Pareto!$M$2),IF(('Raw Data'!A32&lt;=Pareto!$O$2),1,0),0)</f>
        <v>0</v>
      </c>
    </row>
    <row r="33" spans="1:27">
      <c r="A33" s="97">
        <v>42944</v>
      </c>
      <c r="B33" s="52" t="str">
        <f t="shared" si="1"/>
        <v/>
      </c>
      <c r="C33" s="53">
        <v>0.97</v>
      </c>
      <c r="D33" s="54"/>
      <c r="E33" s="56">
        <f t="shared" si="2"/>
        <v>0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94">
        <f>IF((A33&gt;=Pareto!$M$2),IF(('Raw Data'!A33&lt;=Pareto!$O$2),1,0),0)</f>
        <v>0</v>
      </c>
    </row>
    <row r="34" spans="1:27">
      <c r="A34" s="97">
        <v>42945</v>
      </c>
      <c r="B34" s="52">
        <f t="shared" si="1"/>
        <v>0.95599999999999996</v>
      </c>
      <c r="C34" s="53">
        <v>0.97</v>
      </c>
      <c r="D34" s="54">
        <v>1000</v>
      </c>
      <c r="E34" s="56">
        <f t="shared" si="2"/>
        <v>44</v>
      </c>
      <c r="F34" s="57">
        <v>5</v>
      </c>
      <c r="G34" s="57">
        <v>4</v>
      </c>
      <c r="H34" s="57">
        <v>4</v>
      </c>
      <c r="I34" s="57">
        <v>3</v>
      </c>
      <c r="J34" s="57">
        <v>6</v>
      </c>
      <c r="K34" s="57">
        <v>7</v>
      </c>
      <c r="L34" s="57"/>
      <c r="M34" s="57">
        <v>5</v>
      </c>
      <c r="N34" s="57"/>
      <c r="O34" s="57">
        <v>6</v>
      </c>
      <c r="P34" s="57"/>
      <c r="Q34" s="57"/>
      <c r="R34" s="57">
        <v>2</v>
      </c>
      <c r="S34" s="57"/>
      <c r="T34" s="57"/>
      <c r="U34" s="57">
        <v>1</v>
      </c>
      <c r="V34" s="57"/>
      <c r="W34" s="57">
        <v>1</v>
      </c>
      <c r="X34" s="57"/>
      <c r="Y34" s="57"/>
      <c r="Z34" s="57"/>
      <c r="AA34" s="94">
        <f>IF((A34&gt;=Pareto!$M$2),IF(('Raw Data'!A34&lt;=Pareto!$O$2),1,0),0)</f>
        <v>0</v>
      </c>
    </row>
    <row r="35" spans="1:27">
      <c r="A35" s="97">
        <v>42946</v>
      </c>
      <c r="B35" s="52">
        <f t="shared" si="1"/>
        <v>0.95904761904761904</v>
      </c>
      <c r="C35" s="53">
        <v>0.97</v>
      </c>
      <c r="D35" s="54">
        <v>1050</v>
      </c>
      <c r="E35" s="56">
        <f t="shared" si="2"/>
        <v>43</v>
      </c>
      <c r="F35" s="57"/>
      <c r="G35" s="57">
        <v>1</v>
      </c>
      <c r="H35" s="57"/>
      <c r="I35" s="57"/>
      <c r="J35" s="57"/>
      <c r="K35" s="57">
        <v>2</v>
      </c>
      <c r="L35" s="57"/>
      <c r="M35" s="57">
        <v>2</v>
      </c>
      <c r="N35" s="57"/>
      <c r="O35" s="57">
        <v>3</v>
      </c>
      <c r="P35" s="57"/>
      <c r="Q35" s="57">
        <v>6</v>
      </c>
      <c r="R35" s="57">
        <v>4</v>
      </c>
      <c r="S35" s="57">
        <v>6</v>
      </c>
      <c r="T35" s="57">
        <v>5</v>
      </c>
      <c r="U35" s="57">
        <v>6</v>
      </c>
      <c r="V35" s="57"/>
      <c r="W35" s="57">
        <v>8</v>
      </c>
      <c r="X35" s="57"/>
      <c r="Y35" s="57"/>
      <c r="Z35" s="57"/>
      <c r="AA35" s="94">
        <f>IF((A35&gt;=Pareto!$M$2),IF(('Raw Data'!A35&lt;=Pareto!$O$2),1,0),0)</f>
        <v>0</v>
      </c>
    </row>
    <row r="36" spans="1:27">
      <c r="A36" s="97">
        <v>42947</v>
      </c>
      <c r="B36" s="52">
        <f t="shared" si="1"/>
        <v>0.96181818181818179</v>
      </c>
      <c r="C36" s="53">
        <v>0.97</v>
      </c>
      <c r="D36" s="54">
        <v>1100</v>
      </c>
      <c r="E36" s="56">
        <f t="shared" si="2"/>
        <v>42</v>
      </c>
      <c r="F36" s="57"/>
      <c r="G36" s="57">
        <v>2</v>
      </c>
      <c r="H36" s="57">
        <v>3</v>
      </c>
      <c r="I36" s="57"/>
      <c r="J36" s="57">
        <v>6</v>
      </c>
      <c r="K36" s="57">
        <v>5</v>
      </c>
      <c r="L36" s="57"/>
      <c r="M36" s="57"/>
      <c r="N36" s="57"/>
      <c r="O36" s="57">
        <v>4</v>
      </c>
      <c r="P36" s="57"/>
      <c r="Q36" s="57">
        <v>3</v>
      </c>
      <c r="R36" s="57">
        <v>4</v>
      </c>
      <c r="S36" s="57">
        <v>4</v>
      </c>
      <c r="T36" s="57"/>
      <c r="U36" s="57">
        <v>6</v>
      </c>
      <c r="V36" s="57"/>
      <c r="W36" s="57">
        <v>5</v>
      </c>
      <c r="X36" s="57"/>
      <c r="Y36" s="57"/>
      <c r="Z36" s="57"/>
      <c r="AA36" s="94">
        <f>IF((A36&gt;=Pareto!$M$2),IF(('Raw Data'!A36&lt;=Pareto!$O$2),1,0),0)</f>
        <v>0</v>
      </c>
    </row>
    <row r="37" spans="1:27">
      <c r="A37" s="97">
        <v>42948</v>
      </c>
      <c r="B37" s="52">
        <f t="shared" si="1"/>
        <v>0.94861111111111107</v>
      </c>
      <c r="C37" s="53">
        <v>0.97</v>
      </c>
      <c r="D37" s="54">
        <v>720</v>
      </c>
      <c r="E37" s="56">
        <f t="shared" si="2"/>
        <v>37</v>
      </c>
      <c r="F37" s="57">
        <v>4</v>
      </c>
      <c r="G37" s="57">
        <v>4</v>
      </c>
      <c r="H37" s="57">
        <v>3</v>
      </c>
      <c r="I37" s="57">
        <v>2</v>
      </c>
      <c r="J37" s="57">
        <v>5</v>
      </c>
      <c r="K37" s="57">
        <v>4</v>
      </c>
      <c r="L37" s="57"/>
      <c r="M37" s="57">
        <v>2</v>
      </c>
      <c r="N37" s="57"/>
      <c r="O37" s="57">
        <v>4</v>
      </c>
      <c r="P37" s="57"/>
      <c r="Q37" s="57">
        <v>4</v>
      </c>
      <c r="R37" s="57"/>
      <c r="S37" s="57">
        <v>2</v>
      </c>
      <c r="T37" s="57"/>
      <c r="U37" s="57">
        <v>3</v>
      </c>
      <c r="V37" s="57"/>
      <c r="W37" s="57"/>
      <c r="X37" s="57"/>
      <c r="Y37" s="57"/>
      <c r="Z37" s="57"/>
      <c r="AA37" s="94">
        <f>IF((A37&gt;=Pareto!$M$2),IF(('Raw Data'!A37&lt;=Pareto!$O$2),1,0),0)</f>
        <v>0</v>
      </c>
    </row>
    <row r="38" spans="1:27">
      <c r="A38" s="97">
        <v>42949</v>
      </c>
      <c r="B38" s="52">
        <f t="shared" si="1"/>
        <v>0.95473684210526311</v>
      </c>
      <c r="C38" s="53">
        <v>0.97</v>
      </c>
      <c r="D38" s="54">
        <v>950</v>
      </c>
      <c r="E38" s="56">
        <f t="shared" si="2"/>
        <v>43</v>
      </c>
      <c r="F38" s="57"/>
      <c r="G38" s="57"/>
      <c r="H38" s="57">
        <v>3</v>
      </c>
      <c r="I38" s="57"/>
      <c r="J38" s="57"/>
      <c r="K38" s="57">
        <v>3</v>
      </c>
      <c r="L38" s="57">
        <v>1</v>
      </c>
      <c r="M38" s="57">
        <v>4</v>
      </c>
      <c r="N38" s="57">
        <v>2</v>
      </c>
      <c r="O38" s="57">
        <v>2</v>
      </c>
      <c r="P38" s="57"/>
      <c r="Q38" s="57">
        <v>5</v>
      </c>
      <c r="R38" s="57">
        <v>5</v>
      </c>
      <c r="S38" s="57">
        <v>4</v>
      </c>
      <c r="T38" s="57">
        <v>4</v>
      </c>
      <c r="U38" s="57">
        <v>4</v>
      </c>
      <c r="V38" s="57"/>
      <c r="W38" s="57">
        <v>6</v>
      </c>
      <c r="X38" s="57"/>
      <c r="Y38" s="57"/>
      <c r="Z38" s="57"/>
      <c r="AA38" s="94">
        <f>IF((A38&gt;=Pareto!$M$2),IF(('Raw Data'!A38&lt;=Pareto!$O$2),1,0),0)</f>
        <v>0</v>
      </c>
    </row>
    <row r="39" spans="1:27">
      <c r="A39" s="97">
        <v>42950</v>
      </c>
      <c r="B39" s="52">
        <f t="shared" si="1"/>
        <v>0.94117647058823528</v>
      </c>
      <c r="C39" s="53">
        <v>0.97</v>
      </c>
      <c r="D39" s="54">
        <v>680</v>
      </c>
      <c r="E39" s="56">
        <f t="shared" si="2"/>
        <v>40</v>
      </c>
      <c r="F39" s="57">
        <v>4</v>
      </c>
      <c r="G39" s="57">
        <v>2</v>
      </c>
      <c r="H39" s="57">
        <v>2</v>
      </c>
      <c r="I39" s="57">
        <v>5</v>
      </c>
      <c r="J39" s="57">
        <v>2</v>
      </c>
      <c r="K39" s="57">
        <v>3</v>
      </c>
      <c r="L39" s="57"/>
      <c r="M39" s="57"/>
      <c r="N39" s="57">
        <v>1</v>
      </c>
      <c r="O39" s="57"/>
      <c r="P39" s="57">
        <v>2</v>
      </c>
      <c r="Q39" s="57"/>
      <c r="R39" s="57">
        <v>4</v>
      </c>
      <c r="S39" s="57">
        <v>4</v>
      </c>
      <c r="T39" s="57">
        <v>5</v>
      </c>
      <c r="U39" s="57"/>
      <c r="V39" s="57">
        <v>6</v>
      </c>
      <c r="W39" s="57"/>
      <c r="X39" s="57"/>
      <c r="Y39" s="57"/>
      <c r="Z39" s="57"/>
      <c r="AA39" s="94">
        <f>IF((A39&gt;=Pareto!$M$2),IF(('Raw Data'!A39&lt;=Pareto!$O$2),1,0),0)</f>
        <v>0</v>
      </c>
    </row>
    <row r="40" spans="1:27">
      <c r="A40" s="97">
        <v>42952</v>
      </c>
      <c r="B40" s="52">
        <f t="shared" si="1"/>
        <v>0.95894736842105266</v>
      </c>
      <c r="C40" s="53">
        <v>0.97</v>
      </c>
      <c r="D40" s="54">
        <v>950</v>
      </c>
      <c r="E40" s="56">
        <f t="shared" si="2"/>
        <v>39</v>
      </c>
      <c r="F40" s="57"/>
      <c r="G40" s="57">
        <v>1</v>
      </c>
      <c r="H40" s="57"/>
      <c r="I40" s="57"/>
      <c r="J40" s="57"/>
      <c r="K40" s="57"/>
      <c r="L40" s="57"/>
      <c r="M40" s="57">
        <v>1</v>
      </c>
      <c r="N40" s="57"/>
      <c r="O40" s="57">
        <v>4</v>
      </c>
      <c r="P40" s="57"/>
      <c r="Q40" s="57">
        <v>6</v>
      </c>
      <c r="R40" s="57">
        <v>7</v>
      </c>
      <c r="S40" s="57">
        <v>4</v>
      </c>
      <c r="T40" s="57">
        <v>7</v>
      </c>
      <c r="U40" s="57">
        <v>4</v>
      </c>
      <c r="V40" s="57"/>
      <c r="W40" s="57">
        <v>5</v>
      </c>
      <c r="X40" s="57"/>
      <c r="Y40" s="57"/>
      <c r="Z40" s="57"/>
      <c r="AA40" s="94">
        <f>IF((A40&gt;=Pareto!$M$2),IF(('Raw Data'!A40&lt;=Pareto!$O$2),1,0),0)</f>
        <v>0</v>
      </c>
    </row>
    <row r="41" spans="1:27">
      <c r="A41" s="97">
        <v>42953</v>
      </c>
      <c r="B41" s="52">
        <f t="shared" si="1"/>
        <v>0.95799999999999996</v>
      </c>
      <c r="C41" s="53">
        <v>0.97</v>
      </c>
      <c r="D41" s="54">
        <v>1000</v>
      </c>
      <c r="E41" s="56">
        <f t="shared" si="2"/>
        <v>42</v>
      </c>
      <c r="F41" s="57">
        <v>6</v>
      </c>
      <c r="G41" s="57">
        <v>7</v>
      </c>
      <c r="H41" s="57">
        <v>6</v>
      </c>
      <c r="I41" s="57">
        <v>2</v>
      </c>
      <c r="J41" s="57">
        <v>4</v>
      </c>
      <c r="K41" s="57">
        <v>3</v>
      </c>
      <c r="L41" s="57"/>
      <c r="M41" s="57">
        <v>4</v>
      </c>
      <c r="N41" s="57"/>
      <c r="O41" s="57"/>
      <c r="P41" s="57"/>
      <c r="Q41" s="57">
        <v>2</v>
      </c>
      <c r="R41" s="57"/>
      <c r="S41" s="57">
        <v>2</v>
      </c>
      <c r="T41" s="57">
        <v>2</v>
      </c>
      <c r="U41" s="57">
        <v>4</v>
      </c>
      <c r="V41" s="57"/>
      <c r="W41" s="57"/>
      <c r="X41" s="57"/>
      <c r="Y41" s="57"/>
      <c r="Z41" s="57"/>
      <c r="AA41" s="94">
        <f>IF((A41&gt;=Pareto!$M$2),IF(('Raw Data'!A41&lt;=Pareto!$O$2),1,0),0)</f>
        <v>0</v>
      </c>
    </row>
    <row r="42" spans="1:27">
      <c r="A42" s="97">
        <v>42954</v>
      </c>
      <c r="B42" s="52">
        <f t="shared" si="1"/>
        <v>0.94166666666666665</v>
      </c>
      <c r="C42" s="53">
        <v>0.97</v>
      </c>
      <c r="D42" s="54">
        <v>1200</v>
      </c>
      <c r="E42" s="56">
        <f t="shared" si="2"/>
        <v>70</v>
      </c>
      <c r="F42" s="57">
        <v>7</v>
      </c>
      <c r="G42" s="57">
        <v>5</v>
      </c>
      <c r="H42" s="57">
        <v>3</v>
      </c>
      <c r="I42" s="57">
        <v>7</v>
      </c>
      <c r="J42" s="57">
        <v>3</v>
      </c>
      <c r="K42" s="57">
        <v>0</v>
      </c>
      <c r="L42" s="57">
        <v>0</v>
      </c>
      <c r="M42" s="57">
        <v>2</v>
      </c>
      <c r="N42" s="57">
        <v>5</v>
      </c>
      <c r="O42" s="57">
        <v>0</v>
      </c>
      <c r="P42" s="57">
        <v>0</v>
      </c>
      <c r="Q42" s="57">
        <v>10</v>
      </c>
      <c r="R42" s="57">
        <v>3</v>
      </c>
      <c r="S42" s="57">
        <v>0</v>
      </c>
      <c r="T42" s="57">
        <v>15</v>
      </c>
      <c r="U42" s="57">
        <v>5</v>
      </c>
      <c r="V42" s="57">
        <v>0</v>
      </c>
      <c r="W42" s="57">
        <v>5</v>
      </c>
      <c r="X42" s="57"/>
      <c r="Y42" s="57"/>
      <c r="Z42" s="57"/>
      <c r="AA42" s="94">
        <f>IF((A42&gt;=Pareto!$M$2),IF(('Raw Data'!A42&lt;=Pareto!$O$2),1,0),0)</f>
        <v>0</v>
      </c>
    </row>
    <row r="43" spans="1:27">
      <c r="A43" s="97">
        <v>42955</v>
      </c>
      <c r="B43" s="52">
        <f t="shared" si="1"/>
        <v>0.74444444444444446</v>
      </c>
      <c r="C43" s="53">
        <v>0.97</v>
      </c>
      <c r="D43" s="54">
        <v>180</v>
      </c>
      <c r="E43" s="56">
        <f t="shared" si="2"/>
        <v>46</v>
      </c>
      <c r="F43" s="57">
        <v>4</v>
      </c>
      <c r="G43" s="57">
        <v>6</v>
      </c>
      <c r="H43" s="57">
        <v>5</v>
      </c>
      <c r="I43" s="57">
        <v>3</v>
      </c>
      <c r="J43" s="57">
        <v>7</v>
      </c>
      <c r="K43" s="57">
        <v>7</v>
      </c>
      <c r="L43" s="57"/>
      <c r="M43" s="57">
        <v>3</v>
      </c>
      <c r="N43" s="57">
        <v>2</v>
      </c>
      <c r="O43" s="57">
        <v>1</v>
      </c>
      <c r="P43" s="57"/>
      <c r="Q43" s="57">
        <v>3</v>
      </c>
      <c r="R43" s="57"/>
      <c r="S43" s="57"/>
      <c r="T43" s="57"/>
      <c r="U43" s="57">
        <v>4</v>
      </c>
      <c r="V43" s="57"/>
      <c r="W43" s="57">
        <v>1</v>
      </c>
      <c r="X43" s="57"/>
      <c r="Y43" s="57"/>
      <c r="Z43" s="57"/>
      <c r="AA43" s="94">
        <f>IF((A43&gt;=Pareto!$M$2),IF(('Raw Data'!A43&lt;=Pareto!$O$2),1,0),0)</f>
        <v>0</v>
      </c>
    </row>
    <row r="44" spans="1:27">
      <c r="A44" s="97">
        <v>42956</v>
      </c>
      <c r="B44" s="52">
        <f t="shared" si="1"/>
        <v>0.96499999999999997</v>
      </c>
      <c r="C44" s="53">
        <v>0.97</v>
      </c>
      <c r="D44" s="54">
        <v>1400</v>
      </c>
      <c r="E44" s="56">
        <f t="shared" si="2"/>
        <v>49</v>
      </c>
      <c r="F44" s="57">
        <v>8</v>
      </c>
      <c r="G44" s="57">
        <v>5</v>
      </c>
      <c r="H44" s="57">
        <v>7</v>
      </c>
      <c r="I44" s="57">
        <v>2</v>
      </c>
      <c r="J44" s="57">
        <v>3</v>
      </c>
      <c r="K44" s="57">
        <v>2</v>
      </c>
      <c r="L44" s="57">
        <v>0</v>
      </c>
      <c r="M44" s="57">
        <v>0</v>
      </c>
      <c r="N44" s="57">
        <v>0</v>
      </c>
      <c r="O44" s="57">
        <v>7</v>
      </c>
      <c r="P44" s="57">
        <v>0</v>
      </c>
      <c r="Q44" s="57">
        <v>7</v>
      </c>
      <c r="R44" s="57">
        <v>4</v>
      </c>
      <c r="S44" s="57">
        <v>2</v>
      </c>
      <c r="T44" s="57">
        <v>0</v>
      </c>
      <c r="U44" s="57">
        <v>2</v>
      </c>
      <c r="V44" s="57">
        <v>0</v>
      </c>
      <c r="W44" s="57">
        <v>0</v>
      </c>
      <c r="X44" s="57"/>
      <c r="Y44" s="57"/>
      <c r="Z44" s="57"/>
      <c r="AA44" s="94">
        <f>IF((A44&gt;=Pareto!$M$2),IF(('Raw Data'!A44&lt;=Pareto!$O$2),1,0),0)</f>
        <v>0</v>
      </c>
    </row>
    <row r="45" spans="1:27">
      <c r="A45" s="97">
        <v>42957</v>
      </c>
      <c r="B45" s="52">
        <f t="shared" si="1"/>
        <v>0.96689655172413791</v>
      </c>
      <c r="C45" s="53">
        <v>0.97</v>
      </c>
      <c r="D45" s="54">
        <v>1450</v>
      </c>
      <c r="E45" s="56">
        <f t="shared" si="2"/>
        <v>48</v>
      </c>
      <c r="F45" s="57">
        <v>1</v>
      </c>
      <c r="G45" s="57">
        <v>4</v>
      </c>
      <c r="H45" s="57">
        <v>0</v>
      </c>
      <c r="I45" s="57">
        <v>2</v>
      </c>
      <c r="J45" s="57">
        <v>4</v>
      </c>
      <c r="K45" s="57">
        <v>4</v>
      </c>
      <c r="L45" s="57">
        <v>0</v>
      </c>
      <c r="M45" s="57">
        <v>4</v>
      </c>
      <c r="N45" s="57">
        <v>0</v>
      </c>
      <c r="O45" s="57">
        <v>0</v>
      </c>
      <c r="P45" s="57">
        <v>0</v>
      </c>
      <c r="Q45" s="57">
        <v>2</v>
      </c>
      <c r="R45" s="57">
        <v>2</v>
      </c>
      <c r="S45" s="57">
        <v>4</v>
      </c>
      <c r="T45" s="57">
        <v>6</v>
      </c>
      <c r="U45" s="57">
        <v>8</v>
      </c>
      <c r="V45" s="57">
        <v>0</v>
      </c>
      <c r="W45" s="57">
        <v>7</v>
      </c>
      <c r="X45" s="57"/>
      <c r="Y45" s="57"/>
      <c r="Z45" s="57"/>
      <c r="AA45" s="94">
        <f>IF((A45&gt;=Pareto!$M$2),IF(('Raw Data'!A45&lt;=Pareto!$O$2),1,0),0)</f>
        <v>0</v>
      </c>
    </row>
    <row r="46" spans="1:27">
      <c r="A46" s="97">
        <v>42959</v>
      </c>
      <c r="B46" s="52">
        <f t="shared" si="1"/>
        <v>0.95892857142857146</v>
      </c>
      <c r="C46" s="53">
        <v>0.97</v>
      </c>
      <c r="D46" s="54">
        <v>1120</v>
      </c>
      <c r="E46" s="56">
        <f t="shared" si="2"/>
        <v>46</v>
      </c>
      <c r="F46" s="57">
        <v>7</v>
      </c>
      <c r="G46" s="57">
        <v>3</v>
      </c>
      <c r="H46" s="57">
        <v>6</v>
      </c>
      <c r="I46" s="57">
        <v>2</v>
      </c>
      <c r="J46" s="57">
        <v>3</v>
      </c>
      <c r="K46" s="57">
        <v>0</v>
      </c>
      <c r="L46" s="57">
        <v>0</v>
      </c>
      <c r="M46" s="57">
        <v>2</v>
      </c>
      <c r="N46" s="57">
        <v>5</v>
      </c>
      <c r="O46" s="57">
        <v>0</v>
      </c>
      <c r="P46" s="57">
        <v>6</v>
      </c>
      <c r="Q46" s="57">
        <v>3</v>
      </c>
      <c r="R46" s="57">
        <v>3</v>
      </c>
      <c r="S46" s="57">
        <v>0</v>
      </c>
      <c r="T46" s="57">
        <v>3</v>
      </c>
      <c r="U46" s="57">
        <v>0</v>
      </c>
      <c r="V46" s="57">
        <v>0</v>
      </c>
      <c r="W46" s="57">
        <v>3</v>
      </c>
      <c r="X46" s="57"/>
      <c r="Y46" s="57"/>
      <c r="Z46" s="57"/>
      <c r="AA46" s="94">
        <f>IF((A46&gt;=Pareto!$M$2),IF(('Raw Data'!A46&lt;=Pareto!$O$2),1,0),0)</f>
        <v>0</v>
      </c>
    </row>
    <row r="47" spans="1:27">
      <c r="A47" s="97">
        <v>42960</v>
      </c>
      <c r="B47" s="52">
        <f t="shared" si="1"/>
        <v>0.96079999999999999</v>
      </c>
      <c r="C47" s="53">
        <v>0.97</v>
      </c>
      <c r="D47" s="54">
        <v>1250</v>
      </c>
      <c r="E47" s="56">
        <f t="shared" si="2"/>
        <v>49</v>
      </c>
      <c r="F47" s="57">
        <v>0</v>
      </c>
      <c r="G47" s="57">
        <v>0</v>
      </c>
      <c r="H47" s="57">
        <v>0</v>
      </c>
      <c r="I47" s="57">
        <v>1</v>
      </c>
      <c r="J47" s="57">
        <v>0</v>
      </c>
      <c r="K47" s="57">
        <v>2</v>
      </c>
      <c r="L47" s="57">
        <v>0</v>
      </c>
      <c r="M47" s="57">
        <v>4</v>
      </c>
      <c r="N47" s="57">
        <v>0</v>
      </c>
      <c r="O47" s="57">
        <v>2</v>
      </c>
      <c r="P47" s="57">
        <v>0</v>
      </c>
      <c r="Q47" s="57">
        <v>5</v>
      </c>
      <c r="R47" s="57">
        <v>6</v>
      </c>
      <c r="S47" s="57">
        <v>7</v>
      </c>
      <c r="T47" s="57">
        <v>7</v>
      </c>
      <c r="U47" s="57">
        <v>6</v>
      </c>
      <c r="V47" s="57">
        <v>0</v>
      </c>
      <c r="W47" s="57">
        <v>9</v>
      </c>
      <c r="X47" s="57"/>
      <c r="Y47" s="57"/>
      <c r="Z47" s="57"/>
      <c r="AA47" s="94">
        <f>IF((A47&gt;=Pareto!$M$2),IF(('Raw Data'!A47&lt;=Pareto!$O$2),1,0),0)</f>
        <v>0</v>
      </c>
    </row>
    <row r="48" spans="1:27">
      <c r="A48" s="97">
        <v>42961</v>
      </c>
      <c r="B48" s="52">
        <f t="shared" si="1"/>
        <v>0.96220472440944882</v>
      </c>
      <c r="C48" s="53">
        <v>0.97</v>
      </c>
      <c r="D48" s="54">
        <v>1270</v>
      </c>
      <c r="E48" s="56">
        <f t="shared" si="2"/>
        <v>48</v>
      </c>
      <c r="F48" s="57">
        <v>8</v>
      </c>
      <c r="G48" s="57">
        <v>9</v>
      </c>
      <c r="H48" s="57">
        <v>6</v>
      </c>
      <c r="I48" s="57">
        <v>2</v>
      </c>
      <c r="J48" s="57">
        <v>4</v>
      </c>
      <c r="K48" s="57">
        <v>3</v>
      </c>
      <c r="L48" s="57">
        <v>0</v>
      </c>
      <c r="M48" s="57">
        <v>0</v>
      </c>
      <c r="N48" s="57">
        <v>0</v>
      </c>
      <c r="O48" s="57">
        <v>4</v>
      </c>
      <c r="P48" s="57">
        <v>0</v>
      </c>
      <c r="Q48" s="57">
        <v>2</v>
      </c>
      <c r="R48" s="57">
        <v>3</v>
      </c>
      <c r="S48" s="57">
        <v>0</v>
      </c>
      <c r="T48" s="57">
        <v>5</v>
      </c>
      <c r="U48" s="57">
        <v>2</v>
      </c>
      <c r="V48" s="57">
        <v>0</v>
      </c>
      <c r="W48" s="57">
        <v>0</v>
      </c>
      <c r="X48" s="57"/>
      <c r="Y48" s="57"/>
      <c r="Z48" s="57"/>
      <c r="AA48" s="94">
        <f>IF((A48&gt;=Pareto!$M$2),IF(('Raw Data'!A48&lt;=Pareto!$O$2),1,0),0)</f>
        <v>0</v>
      </c>
    </row>
    <row r="49" spans="1:27">
      <c r="A49" s="97">
        <v>42963</v>
      </c>
      <c r="B49" s="52">
        <f t="shared" si="1"/>
        <v>0.96212121212121215</v>
      </c>
      <c r="C49" s="53">
        <v>0.97</v>
      </c>
      <c r="D49" s="54">
        <v>1320</v>
      </c>
      <c r="E49" s="56">
        <f t="shared" si="2"/>
        <v>50</v>
      </c>
      <c r="F49" s="57">
        <v>0</v>
      </c>
      <c r="G49" s="57">
        <v>0</v>
      </c>
      <c r="H49" s="57">
        <v>0</v>
      </c>
      <c r="I49" s="57">
        <v>1</v>
      </c>
      <c r="J49" s="57">
        <v>0</v>
      </c>
      <c r="K49" s="57">
        <v>0</v>
      </c>
      <c r="L49" s="57">
        <v>0</v>
      </c>
      <c r="M49" s="57">
        <v>4</v>
      </c>
      <c r="N49" s="57">
        <v>0</v>
      </c>
      <c r="O49" s="57">
        <v>2</v>
      </c>
      <c r="P49" s="57">
        <v>0</v>
      </c>
      <c r="Q49" s="57">
        <v>5</v>
      </c>
      <c r="R49" s="57">
        <v>7</v>
      </c>
      <c r="S49" s="57">
        <v>6</v>
      </c>
      <c r="T49" s="57">
        <v>8</v>
      </c>
      <c r="U49" s="57">
        <v>10</v>
      </c>
      <c r="V49" s="57">
        <v>0</v>
      </c>
      <c r="W49" s="57">
        <v>7</v>
      </c>
      <c r="X49" s="57"/>
      <c r="Y49" s="57"/>
      <c r="Z49" s="57"/>
      <c r="AA49" s="94">
        <f>IF((A49&gt;=Pareto!$M$2),IF(('Raw Data'!A49&lt;=Pareto!$O$2),1,0),0)</f>
        <v>0</v>
      </c>
    </row>
    <row r="50" spans="1:27">
      <c r="A50" s="97">
        <v>42964</v>
      </c>
      <c r="B50" s="52">
        <f t="shared" si="1"/>
        <v>0.9680672268907563</v>
      </c>
      <c r="C50" s="53">
        <v>0.97</v>
      </c>
      <c r="D50" s="54">
        <v>1190</v>
      </c>
      <c r="E50" s="56">
        <f t="shared" si="2"/>
        <v>38</v>
      </c>
      <c r="F50" s="57">
        <v>6</v>
      </c>
      <c r="G50" s="57">
        <v>7</v>
      </c>
      <c r="H50" s="57">
        <v>7</v>
      </c>
      <c r="I50" s="57">
        <v>3</v>
      </c>
      <c r="J50" s="57">
        <v>5</v>
      </c>
      <c r="K50" s="57">
        <v>4</v>
      </c>
      <c r="L50" s="57">
        <v>0</v>
      </c>
      <c r="M50" s="57">
        <v>1</v>
      </c>
      <c r="N50" s="57">
        <v>0</v>
      </c>
      <c r="O50" s="57">
        <v>4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1</v>
      </c>
      <c r="X50" s="57"/>
      <c r="Y50" s="57"/>
      <c r="Z50" s="57"/>
      <c r="AA50" s="94">
        <f>IF((A50&gt;=Pareto!$M$2),IF(('Raw Data'!A50&lt;=Pareto!$O$2),1,0),0)</f>
        <v>0</v>
      </c>
    </row>
    <row r="51" spans="1:27">
      <c r="A51" s="97">
        <v>42965</v>
      </c>
      <c r="B51" s="52">
        <f t="shared" si="1"/>
        <v>0.96153846153846156</v>
      </c>
      <c r="C51" s="53">
        <v>0.97</v>
      </c>
      <c r="D51" s="54">
        <v>1300</v>
      </c>
      <c r="E51" s="56">
        <f t="shared" si="2"/>
        <v>50</v>
      </c>
      <c r="F51" s="57">
        <v>0</v>
      </c>
      <c r="G51" s="57">
        <v>0</v>
      </c>
      <c r="H51" s="57">
        <v>0</v>
      </c>
      <c r="I51" s="57">
        <v>1</v>
      </c>
      <c r="J51" s="57">
        <v>0</v>
      </c>
      <c r="K51" s="57">
        <v>0</v>
      </c>
      <c r="L51" s="57">
        <v>0</v>
      </c>
      <c r="M51" s="57">
        <v>2</v>
      </c>
      <c r="N51" s="57">
        <v>0</v>
      </c>
      <c r="O51" s="57">
        <v>0</v>
      </c>
      <c r="P51" s="57">
        <v>0</v>
      </c>
      <c r="Q51" s="57">
        <v>7</v>
      </c>
      <c r="R51" s="57">
        <v>7</v>
      </c>
      <c r="S51" s="57">
        <v>10</v>
      </c>
      <c r="T51" s="57">
        <v>7</v>
      </c>
      <c r="U51" s="57">
        <v>6</v>
      </c>
      <c r="V51" s="57">
        <v>0</v>
      </c>
      <c r="W51" s="57">
        <v>10</v>
      </c>
      <c r="X51" s="57"/>
      <c r="Y51" s="57"/>
      <c r="Z51" s="57"/>
      <c r="AA51" s="94">
        <f>IF((A51&gt;=Pareto!$M$2),IF(('Raw Data'!A51&lt;=Pareto!$O$2),1,0),0)</f>
        <v>0</v>
      </c>
    </row>
    <row r="52" spans="1:27">
      <c r="A52" s="97">
        <v>42966</v>
      </c>
      <c r="B52" s="52">
        <f t="shared" si="1"/>
        <v>0.96153846153846156</v>
      </c>
      <c r="C52" s="53">
        <v>0.97</v>
      </c>
      <c r="D52" s="54">
        <v>1300</v>
      </c>
      <c r="E52" s="56">
        <f t="shared" si="2"/>
        <v>50</v>
      </c>
      <c r="F52" s="57">
        <v>0</v>
      </c>
      <c r="G52" s="57">
        <v>0</v>
      </c>
      <c r="H52" s="57">
        <v>0</v>
      </c>
      <c r="I52" s="57">
        <v>1</v>
      </c>
      <c r="J52" s="57">
        <v>0</v>
      </c>
      <c r="K52" s="57">
        <v>0</v>
      </c>
      <c r="L52" s="57">
        <v>0</v>
      </c>
      <c r="M52" s="57">
        <v>2</v>
      </c>
      <c r="N52" s="57">
        <v>0</v>
      </c>
      <c r="O52" s="57">
        <v>0</v>
      </c>
      <c r="P52" s="57">
        <v>0</v>
      </c>
      <c r="Q52" s="57">
        <v>7</v>
      </c>
      <c r="R52" s="57">
        <v>7</v>
      </c>
      <c r="S52" s="57">
        <v>10</v>
      </c>
      <c r="T52" s="57">
        <v>7</v>
      </c>
      <c r="U52" s="57">
        <v>6</v>
      </c>
      <c r="V52" s="57">
        <v>0</v>
      </c>
      <c r="W52" s="57">
        <v>10</v>
      </c>
      <c r="X52" s="57"/>
      <c r="Y52" s="57"/>
      <c r="Z52" s="57"/>
      <c r="AA52" s="94">
        <f>IF((A52&gt;=Pareto!$M$2),IF(('Raw Data'!A52&lt;=Pareto!$O$2),1,0),0)</f>
        <v>0</v>
      </c>
    </row>
    <row r="53" spans="1:27">
      <c r="A53" s="97">
        <v>42967</v>
      </c>
      <c r="B53" s="52">
        <f t="shared" si="1"/>
        <v>0.96074074074074078</v>
      </c>
      <c r="C53" s="53">
        <v>0.97</v>
      </c>
      <c r="D53" s="54">
        <v>1350</v>
      </c>
      <c r="E53" s="56">
        <f t="shared" si="2"/>
        <v>53</v>
      </c>
      <c r="F53" s="57">
        <v>10</v>
      </c>
      <c r="G53" s="57">
        <v>5</v>
      </c>
      <c r="H53" s="57">
        <v>7</v>
      </c>
      <c r="I53" s="57">
        <v>0</v>
      </c>
      <c r="J53" s="57">
        <v>3</v>
      </c>
      <c r="K53" s="57">
        <v>6</v>
      </c>
      <c r="L53" s="57">
        <v>0</v>
      </c>
      <c r="M53" s="57">
        <v>7</v>
      </c>
      <c r="N53" s="57">
        <v>0</v>
      </c>
      <c r="O53" s="57">
        <v>5</v>
      </c>
      <c r="P53" s="57">
        <v>0</v>
      </c>
      <c r="Q53" s="57">
        <v>4</v>
      </c>
      <c r="R53" s="57">
        <v>3</v>
      </c>
      <c r="S53" s="57">
        <v>0</v>
      </c>
      <c r="T53" s="57">
        <v>0</v>
      </c>
      <c r="U53" s="57">
        <v>3</v>
      </c>
      <c r="V53" s="57">
        <v>0</v>
      </c>
      <c r="W53" s="57">
        <v>0</v>
      </c>
      <c r="X53" s="57"/>
      <c r="Y53" s="57"/>
      <c r="Z53" s="57"/>
      <c r="AA53" s="94">
        <f>IF((A53&gt;=Pareto!$M$2),IF(('Raw Data'!A53&lt;=Pareto!$O$2),1,0),0)</f>
        <v>0</v>
      </c>
    </row>
    <row r="54" spans="1:27">
      <c r="A54" s="97">
        <v>42968</v>
      </c>
      <c r="B54" s="52">
        <f t="shared" si="1"/>
        <v>0.96285714285714286</v>
      </c>
      <c r="C54" s="53">
        <v>0.97</v>
      </c>
      <c r="D54" s="54">
        <v>1400</v>
      </c>
      <c r="E54" s="56">
        <f t="shared" si="2"/>
        <v>52</v>
      </c>
      <c r="F54" s="57">
        <v>0</v>
      </c>
      <c r="G54" s="57">
        <v>0</v>
      </c>
      <c r="H54" s="57">
        <v>0</v>
      </c>
      <c r="I54" s="57">
        <v>0</v>
      </c>
      <c r="J54" s="57">
        <v>10</v>
      </c>
      <c r="K54" s="57">
        <v>0</v>
      </c>
      <c r="L54" s="57">
        <v>0</v>
      </c>
      <c r="M54" s="57">
        <v>0</v>
      </c>
      <c r="N54" s="57">
        <v>0</v>
      </c>
      <c r="O54" s="57">
        <v>5</v>
      </c>
      <c r="P54" s="57">
        <v>0</v>
      </c>
      <c r="Q54" s="57">
        <v>4</v>
      </c>
      <c r="R54" s="57">
        <v>2</v>
      </c>
      <c r="S54" s="57">
        <v>4</v>
      </c>
      <c r="T54" s="57">
        <v>9</v>
      </c>
      <c r="U54" s="57">
        <v>10</v>
      </c>
      <c r="V54" s="57">
        <v>0</v>
      </c>
      <c r="W54" s="57">
        <v>8</v>
      </c>
      <c r="X54" s="57"/>
      <c r="Y54" s="57"/>
      <c r="Z54" s="57"/>
      <c r="AA54" s="94">
        <f>IF((A54&gt;=Pareto!$M$2),IF(('Raw Data'!A54&lt;=Pareto!$O$2),1,0),0)</f>
        <v>0</v>
      </c>
    </row>
    <row r="55" spans="1:27">
      <c r="A55" s="97">
        <v>42969</v>
      </c>
      <c r="B55" s="52">
        <f t="shared" si="1"/>
        <v>0.96285714285714286</v>
      </c>
      <c r="C55" s="53">
        <v>0.97</v>
      </c>
      <c r="D55" s="54">
        <v>1400</v>
      </c>
      <c r="E55" s="56">
        <f t="shared" si="2"/>
        <v>52</v>
      </c>
      <c r="F55" s="57">
        <v>0</v>
      </c>
      <c r="G55" s="57">
        <v>0</v>
      </c>
      <c r="H55" s="57">
        <v>0</v>
      </c>
      <c r="I55" s="57">
        <v>0</v>
      </c>
      <c r="J55" s="57">
        <v>10</v>
      </c>
      <c r="K55" s="57">
        <v>0</v>
      </c>
      <c r="L55" s="57">
        <v>0</v>
      </c>
      <c r="M55" s="57">
        <v>0</v>
      </c>
      <c r="N55" s="57">
        <v>0</v>
      </c>
      <c r="O55" s="57">
        <v>5</v>
      </c>
      <c r="P55" s="57">
        <v>0</v>
      </c>
      <c r="Q55" s="57">
        <v>4</v>
      </c>
      <c r="R55" s="57">
        <v>2</v>
      </c>
      <c r="S55" s="57">
        <v>4</v>
      </c>
      <c r="T55" s="57">
        <v>9</v>
      </c>
      <c r="U55" s="57">
        <v>10</v>
      </c>
      <c r="V55" s="57">
        <v>0</v>
      </c>
      <c r="W55" s="57">
        <v>8</v>
      </c>
      <c r="X55" s="57"/>
      <c r="Y55" s="57"/>
      <c r="Z55" s="57"/>
      <c r="AA55" s="94">
        <f>IF((A55&gt;=Pareto!$M$2),IF(('Raw Data'!A55&lt;=Pareto!$O$2),1,0),0)</f>
        <v>0</v>
      </c>
    </row>
    <row r="56" spans="1:27">
      <c r="A56" s="97">
        <v>42970</v>
      </c>
      <c r="B56" s="52">
        <f t="shared" si="1"/>
        <v>0.93174603174603177</v>
      </c>
      <c r="C56" s="53">
        <v>0.97</v>
      </c>
      <c r="D56" s="54">
        <v>1260</v>
      </c>
      <c r="E56" s="56">
        <f t="shared" si="2"/>
        <v>86</v>
      </c>
      <c r="F56" s="57">
        <v>7</v>
      </c>
      <c r="G56" s="57">
        <v>7</v>
      </c>
      <c r="H56" s="57">
        <v>6</v>
      </c>
      <c r="I56" s="57">
        <v>40</v>
      </c>
      <c r="J56" s="57">
        <v>7</v>
      </c>
      <c r="K56" s="57">
        <v>2</v>
      </c>
      <c r="L56" s="57">
        <v>7</v>
      </c>
      <c r="M56" s="57">
        <v>0</v>
      </c>
      <c r="N56" s="57">
        <v>3</v>
      </c>
      <c r="O56" s="57">
        <v>0</v>
      </c>
      <c r="P56" s="57">
        <v>7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/>
      <c r="Y56" s="57"/>
      <c r="Z56" s="57"/>
      <c r="AA56" s="94">
        <f>IF((A56&gt;=Pareto!$M$2),IF(('Raw Data'!A56&lt;=Pareto!$O$2),1,0),0)</f>
        <v>0</v>
      </c>
    </row>
    <row r="57" spans="1:27">
      <c r="A57" s="97">
        <v>42971</v>
      </c>
      <c r="B57" s="52">
        <f t="shared" si="1"/>
        <v>0.95333333333333337</v>
      </c>
      <c r="C57" s="53">
        <v>0.97</v>
      </c>
      <c r="D57" s="54">
        <v>1200</v>
      </c>
      <c r="E57" s="56">
        <f t="shared" si="2"/>
        <v>56</v>
      </c>
      <c r="F57" s="57">
        <v>0</v>
      </c>
      <c r="G57" s="57">
        <v>3</v>
      </c>
      <c r="H57" s="57">
        <v>0</v>
      </c>
      <c r="I57" s="57">
        <v>16</v>
      </c>
      <c r="J57" s="57">
        <v>0</v>
      </c>
      <c r="K57" s="57">
        <v>5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7</v>
      </c>
      <c r="S57" s="57">
        <v>4</v>
      </c>
      <c r="T57" s="57">
        <v>6</v>
      </c>
      <c r="U57" s="57">
        <v>8</v>
      </c>
      <c r="V57" s="57">
        <v>0</v>
      </c>
      <c r="W57" s="57">
        <v>7</v>
      </c>
      <c r="X57" s="57"/>
      <c r="Y57" s="57"/>
      <c r="Z57" s="57"/>
      <c r="AA57" s="94">
        <f>IF((A57&gt;=Pareto!$M$2),IF(('Raw Data'!A57&lt;=Pareto!$O$2),1,0),0)</f>
        <v>0</v>
      </c>
    </row>
    <row r="58" spans="1:27" hidden="1">
      <c r="A58" s="97">
        <v>42972</v>
      </c>
      <c r="B58" s="52" t="str">
        <f t="shared" si="1"/>
        <v/>
      </c>
      <c r="C58" s="53">
        <v>0.97</v>
      </c>
      <c r="D58" s="54"/>
      <c r="E58" s="56">
        <f t="shared" si="2"/>
        <v>0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94">
        <f>IF((A58&gt;=Pareto!$M$2),IF(('Raw Data'!A58&lt;=Pareto!$O$2),1,0),0)</f>
        <v>0</v>
      </c>
    </row>
    <row r="59" spans="1:27">
      <c r="A59" s="97">
        <v>42973</v>
      </c>
      <c r="B59" s="52">
        <f t="shared" si="1"/>
        <v>0.9642857142857143</v>
      </c>
      <c r="C59" s="53">
        <v>0.97</v>
      </c>
      <c r="D59" s="54">
        <v>1400</v>
      </c>
      <c r="E59" s="56">
        <f t="shared" si="2"/>
        <v>50</v>
      </c>
      <c r="F59" s="57">
        <v>10</v>
      </c>
      <c r="G59" s="57">
        <v>6</v>
      </c>
      <c r="H59" s="57">
        <v>5</v>
      </c>
      <c r="I59" s="57">
        <v>0</v>
      </c>
      <c r="J59" s="57">
        <v>4</v>
      </c>
      <c r="K59" s="57">
        <v>4</v>
      </c>
      <c r="L59" s="57">
        <v>0</v>
      </c>
      <c r="M59" s="57">
        <v>4</v>
      </c>
      <c r="N59" s="57">
        <v>0</v>
      </c>
      <c r="O59" s="57">
        <v>4</v>
      </c>
      <c r="P59" s="57">
        <v>0</v>
      </c>
      <c r="Q59" s="57">
        <v>5</v>
      </c>
      <c r="R59" s="57">
        <v>5</v>
      </c>
      <c r="S59" s="57">
        <v>3</v>
      </c>
      <c r="T59" s="57">
        <v>0</v>
      </c>
      <c r="U59" s="57">
        <v>0</v>
      </c>
      <c r="V59" s="57">
        <v>0</v>
      </c>
      <c r="W59" s="57">
        <v>0</v>
      </c>
      <c r="X59" s="57"/>
      <c r="Y59" s="57"/>
      <c r="Z59" s="57"/>
      <c r="AA59" s="94">
        <f>IF((A59&gt;=Pareto!$M$2),IF(('Raw Data'!A59&lt;=Pareto!$O$2),1,0),0)</f>
        <v>0</v>
      </c>
    </row>
    <row r="60" spans="1:27">
      <c r="A60" s="97">
        <v>42974</v>
      </c>
      <c r="B60" s="52">
        <f t="shared" si="1"/>
        <v>0.96044776119402986</v>
      </c>
      <c r="C60" s="53">
        <v>0.97</v>
      </c>
      <c r="D60" s="54">
        <v>1340</v>
      </c>
      <c r="E60" s="56">
        <f t="shared" si="2"/>
        <v>53</v>
      </c>
      <c r="F60" s="57">
        <v>0</v>
      </c>
      <c r="G60" s="57">
        <v>0</v>
      </c>
      <c r="H60" s="57">
        <v>0</v>
      </c>
      <c r="I60" s="57">
        <v>2</v>
      </c>
      <c r="J60" s="57">
        <v>0</v>
      </c>
      <c r="K60" s="57">
        <v>2</v>
      </c>
      <c r="L60" s="57">
        <v>0</v>
      </c>
      <c r="M60" s="57">
        <v>2</v>
      </c>
      <c r="N60" s="57">
        <v>0</v>
      </c>
      <c r="O60" s="57">
        <v>0</v>
      </c>
      <c r="P60" s="57">
        <v>0</v>
      </c>
      <c r="Q60" s="57">
        <v>10</v>
      </c>
      <c r="R60" s="57">
        <v>4</v>
      </c>
      <c r="S60" s="57">
        <v>6</v>
      </c>
      <c r="T60" s="57">
        <v>6</v>
      </c>
      <c r="U60" s="57">
        <v>10</v>
      </c>
      <c r="V60" s="57">
        <v>0</v>
      </c>
      <c r="W60" s="57">
        <v>11</v>
      </c>
      <c r="X60" s="57"/>
      <c r="Y60" s="57"/>
      <c r="Z60" s="57"/>
      <c r="AA60" s="94">
        <f>IF((A60&gt;=Pareto!$M$2),IF(('Raw Data'!A60&lt;=Pareto!$O$2),1,0),0)</f>
        <v>0</v>
      </c>
    </row>
    <row r="61" spans="1:27">
      <c r="A61" s="97">
        <v>42975</v>
      </c>
      <c r="B61" s="52">
        <f t="shared" si="1"/>
        <v>0.95090909090909093</v>
      </c>
      <c r="C61" s="53">
        <v>0.97</v>
      </c>
      <c r="D61" s="54">
        <v>1100</v>
      </c>
      <c r="E61" s="56">
        <f t="shared" si="2"/>
        <v>54</v>
      </c>
      <c r="F61" s="57">
        <v>8</v>
      </c>
      <c r="G61" s="57">
        <v>10</v>
      </c>
      <c r="H61" s="57">
        <v>7</v>
      </c>
      <c r="I61" s="57">
        <v>0</v>
      </c>
      <c r="J61" s="57">
        <v>7</v>
      </c>
      <c r="K61" s="57">
        <v>5</v>
      </c>
      <c r="L61" s="57">
        <v>0</v>
      </c>
      <c r="M61" s="57">
        <v>5</v>
      </c>
      <c r="N61" s="57">
        <v>0</v>
      </c>
      <c r="O61" s="57">
        <v>4</v>
      </c>
      <c r="P61" s="57">
        <v>0</v>
      </c>
      <c r="Q61" s="57">
        <v>3</v>
      </c>
      <c r="R61" s="57">
        <v>4</v>
      </c>
      <c r="S61" s="57">
        <v>0</v>
      </c>
      <c r="T61" s="57">
        <v>0</v>
      </c>
      <c r="U61" s="57">
        <v>1</v>
      </c>
      <c r="V61" s="57">
        <v>0</v>
      </c>
      <c r="W61" s="57">
        <v>0</v>
      </c>
      <c r="X61" s="57"/>
      <c r="Y61" s="57"/>
      <c r="Z61" s="57"/>
      <c r="AA61" s="94">
        <f>IF((A61&gt;=Pareto!$M$2),IF(('Raw Data'!A61&lt;=Pareto!$O$2),1,0),0)</f>
        <v>0</v>
      </c>
    </row>
    <row r="62" spans="1:27">
      <c r="A62" s="97">
        <v>42976</v>
      </c>
      <c r="B62" s="52">
        <f t="shared" si="1"/>
        <v>0.94125000000000003</v>
      </c>
      <c r="C62" s="53">
        <v>0.97</v>
      </c>
      <c r="D62" s="54">
        <v>800</v>
      </c>
      <c r="E62" s="56">
        <f t="shared" si="2"/>
        <v>47</v>
      </c>
      <c r="F62" s="57">
        <v>2</v>
      </c>
      <c r="G62" s="57">
        <v>0</v>
      </c>
      <c r="H62" s="57">
        <v>2</v>
      </c>
      <c r="I62" s="57">
        <v>4</v>
      </c>
      <c r="J62" s="57">
        <v>0</v>
      </c>
      <c r="K62" s="57">
        <v>4</v>
      </c>
      <c r="L62" s="57">
        <v>0</v>
      </c>
      <c r="M62" s="57">
        <v>3</v>
      </c>
      <c r="N62" s="57">
        <v>0</v>
      </c>
      <c r="O62" s="57">
        <v>3</v>
      </c>
      <c r="P62" s="57">
        <v>0</v>
      </c>
      <c r="Q62" s="57">
        <v>4</v>
      </c>
      <c r="R62" s="57">
        <v>3</v>
      </c>
      <c r="S62" s="57">
        <v>4</v>
      </c>
      <c r="T62" s="57">
        <v>5</v>
      </c>
      <c r="U62" s="57">
        <v>6</v>
      </c>
      <c r="V62" s="57">
        <v>0</v>
      </c>
      <c r="W62" s="57">
        <v>7</v>
      </c>
      <c r="X62" s="57"/>
      <c r="Y62" s="57"/>
      <c r="Z62" s="57"/>
      <c r="AA62" s="94">
        <f>IF((A62&gt;=Pareto!$M$2),IF(('Raw Data'!A62&lt;=Pareto!$O$2),1,0),0)</f>
        <v>0</v>
      </c>
    </row>
    <row r="63" spans="1:27">
      <c r="A63" s="97">
        <v>42987</v>
      </c>
      <c r="B63" s="52">
        <f t="shared" si="1"/>
        <v>0.92800000000000005</v>
      </c>
      <c r="C63" s="53">
        <v>0.97</v>
      </c>
      <c r="D63" s="54">
        <v>500</v>
      </c>
      <c r="E63" s="56">
        <f t="shared" si="2"/>
        <v>36</v>
      </c>
      <c r="F63" s="57">
        <v>4</v>
      </c>
      <c r="G63" s="57">
        <v>3</v>
      </c>
      <c r="H63" s="57">
        <v>5</v>
      </c>
      <c r="I63" s="57">
        <v>2</v>
      </c>
      <c r="J63" s="57">
        <v>2</v>
      </c>
      <c r="K63" s="57">
        <v>4</v>
      </c>
      <c r="L63" s="57">
        <v>0</v>
      </c>
      <c r="M63" s="57">
        <v>4</v>
      </c>
      <c r="N63" s="57">
        <v>0</v>
      </c>
      <c r="O63" s="57">
        <v>2</v>
      </c>
      <c r="P63" s="57">
        <v>0</v>
      </c>
      <c r="Q63" s="57">
        <v>4</v>
      </c>
      <c r="R63" s="57">
        <v>3</v>
      </c>
      <c r="S63" s="57">
        <v>0</v>
      </c>
      <c r="T63" s="57">
        <v>0</v>
      </c>
      <c r="U63" s="57">
        <v>2</v>
      </c>
      <c r="V63" s="57">
        <v>0</v>
      </c>
      <c r="W63" s="57">
        <v>1</v>
      </c>
      <c r="X63" s="57"/>
      <c r="Y63" s="57"/>
      <c r="Z63" s="57"/>
      <c r="AA63" s="94">
        <f>IF((A63&gt;=Pareto!$M$2),IF(('Raw Data'!A63&lt;=Pareto!$O$2),1,0),0)</f>
        <v>0</v>
      </c>
    </row>
    <row r="64" spans="1:27">
      <c r="A64" s="97">
        <v>42988</v>
      </c>
      <c r="B64" s="52">
        <f t="shared" si="1"/>
        <v>0.93970588235294117</v>
      </c>
      <c r="C64" s="53">
        <v>0.97</v>
      </c>
      <c r="D64" s="54">
        <v>680</v>
      </c>
      <c r="E64" s="56">
        <f t="shared" si="2"/>
        <v>41</v>
      </c>
      <c r="F64" s="57">
        <v>1</v>
      </c>
      <c r="G64" s="57">
        <v>2</v>
      </c>
      <c r="H64" s="57">
        <v>0</v>
      </c>
      <c r="I64" s="57">
        <v>0</v>
      </c>
      <c r="J64" s="57">
        <v>4</v>
      </c>
      <c r="K64" s="57">
        <v>1</v>
      </c>
      <c r="L64" s="57">
        <v>1</v>
      </c>
      <c r="M64" s="57">
        <v>2</v>
      </c>
      <c r="N64" s="57">
        <v>2</v>
      </c>
      <c r="O64" s="57">
        <v>4</v>
      </c>
      <c r="P64" s="57">
        <v>0</v>
      </c>
      <c r="Q64" s="57">
        <v>3</v>
      </c>
      <c r="R64" s="57">
        <v>2</v>
      </c>
      <c r="S64" s="57">
        <v>4</v>
      </c>
      <c r="T64" s="57">
        <v>5</v>
      </c>
      <c r="U64" s="57">
        <v>4</v>
      </c>
      <c r="V64" s="57">
        <v>0</v>
      </c>
      <c r="W64" s="57">
        <v>6</v>
      </c>
      <c r="X64" s="57"/>
      <c r="Y64" s="57"/>
      <c r="Z64" s="57"/>
      <c r="AA64" s="94">
        <f>IF((A64&gt;=Pareto!$M$2),IF(('Raw Data'!A64&lt;=Pareto!$O$2),1,0),0)</f>
        <v>0</v>
      </c>
    </row>
    <row r="65" spans="1:27">
      <c r="A65" s="97">
        <v>42989</v>
      </c>
      <c r="B65" s="52">
        <f t="shared" si="1"/>
        <v>0.94428571428571428</v>
      </c>
      <c r="C65" s="53">
        <v>0.97</v>
      </c>
      <c r="D65" s="54">
        <v>700</v>
      </c>
      <c r="E65" s="56">
        <f t="shared" si="2"/>
        <v>39</v>
      </c>
      <c r="F65" s="57">
        <v>6</v>
      </c>
      <c r="G65" s="57">
        <v>4</v>
      </c>
      <c r="H65" s="57">
        <v>4</v>
      </c>
      <c r="I65" s="57">
        <v>2</v>
      </c>
      <c r="J65" s="57">
        <v>0</v>
      </c>
      <c r="K65" s="57">
        <v>4</v>
      </c>
      <c r="L65" s="57">
        <v>0</v>
      </c>
      <c r="M65" s="57">
        <v>2</v>
      </c>
      <c r="N65" s="57">
        <v>0</v>
      </c>
      <c r="O65" s="57">
        <v>0</v>
      </c>
      <c r="P65" s="57">
        <v>0</v>
      </c>
      <c r="Q65" s="57">
        <v>2</v>
      </c>
      <c r="R65" s="57">
        <v>4</v>
      </c>
      <c r="S65" s="57">
        <v>3</v>
      </c>
      <c r="T65" s="57">
        <v>4</v>
      </c>
      <c r="U65" s="57">
        <v>4</v>
      </c>
      <c r="V65" s="57">
        <v>0</v>
      </c>
      <c r="W65" s="57">
        <v>0</v>
      </c>
      <c r="X65" s="57"/>
      <c r="Y65" s="57"/>
      <c r="Z65" s="57"/>
      <c r="AA65" s="94">
        <f>IF((A65&gt;=Pareto!$M$2),IF(('Raw Data'!A65&lt;=Pareto!$O$2),1,0),0)</f>
        <v>0</v>
      </c>
    </row>
    <row r="66" spans="1:27">
      <c r="A66" s="97">
        <v>42990</v>
      </c>
      <c r="B66" s="52">
        <f t="shared" si="1"/>
        <v>0.96181818181818179</v>
      </c>
      <c r="C66" s="53">
        <v>0.97</v>
      </c>
      <c r="D66" s="54">
        <v>1100</v>
      </c>
      <c r="E66" s="56">
        <f t="shared" si="2"/>
        <v>42</v>
      </c>
      <c r="F66" s="57">
        <v>0</v>
      </c>
      <c r="G66" s="57">
        <v>0</v>
      </c>
      <c r="H66" s="57">
        <v>0</v>
      </c>
      <c r="I66" s="57">
        <v>0</v>
      </c>
      <c r="J66" s="57">
        <v>2</v>
      </c>
      <c r="K66" s="57">
        <v>0</v>
      </c>
      <c r="L66" s="57">
        <v>1</v>
      </c>
      <c r="M66" s="57">
        <v>5</v>
      </c>
      <c r="N66" s="57">
        <v>2</v>
      </c>
      <c r="O66" s="57">
        <v>6</v>
      </c>
      <c r="P66" s="57">
        <v>0</v>
      </c>
      <c r="Q66" s="57">
        <v>5</v>
      </c>
      <c r="R66" s="57">
        <v>0</v>
      </c>
      <c r="S66" s="57">
        <v>5</v>
      </c>
      <c r="T66" s="57">
        <v>3</v>
      </c>
      <c r="U66" s="57">
        <v>6</v>
      </c>
      <c r="V66" s="57">
        <v>0</v>
      </c>
      <c r="W66" s="57">
        <v>7</v>
      </c>
      <c r="X66" s="57"/>
      <c r="Y66" s="57"/>
      <c r="Z66" s="57"/>
      <c r="AA66" s="94">
        <f>IF((A66&gt;=Pareto!$M$2),IF(('Raw Data'!A66&lt;=Pareto!$O$2),1,0),0)</f>
        <v>0</v>
      </c>
    </row>
    <row r="67" spans="1:27">
      <c r="A67" s="97">
        <v>42991</v>
      </c>
      <c r="B67" s="52">
        <f t="shared" si="1"/>
        <v>0.9563636363636363</v>
      </c>
      <c r="C67" s="53">
        <v>0.97</v>
      </c>
      <c r="D67" s="54">
        <v>1100</v>
      </c>
      <c r="E67" s="56">
        <f t="shared" si="2"/>
        <v>48</v>
      </c>
      <c r="F67" s="57">
        <v>1</v>
      </c>
      <c r="G67" s="57">
        <v>2</v>
      </c>
      <c r="H67" s="57">
        <v>0</v>
      </c>
      <c r="I67" s="57">
        <v>2</v>
      </c>
      <c r="J67" s="57">
        <v>0</v>
      </c>
      <c r="K67" s="57">
        <v>5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4</v>
      </c>
      <c r="S67" s="57">
        <v>7</v>
      </c>
      <c r="T67" s="57">
        <v>9</v>
      </c>
      <c r="U67" s="57">
        <v>8</v>
      </c>
      <c r="V67" s="57">
        <v>0</v>
      </c>
      <c r="W67" s="57">
        <v>10</v>
      </c>
      <c r="X67" s="57"/>
      <c r="Y67" s="57"/>
      <c r="Z67" s="57"/>
      <c r="AA67" s="94">
        <f>IF((A67&gt;=Pareto!$M$2),IF(('Raw Data'!A67&lt;=Pareto!$O$2),1,0),0)</f>
        <v>0</v>
      </c>
    </row>
    <row r="68" spans="1:27">
      <c r="A68" s="97">
        <v>42992</v>
      </c>
      <c r="B68" s="52">
        <f t="shared" si="1"/>
        <v>0.95826086956521739</v>
      </c>
      <c r="C68" s="53">
        <v>0.97</v>
      </c>
      <c r="D68" s="54">
        <v>1150</v>
      </c>
      <c r="E68" s="56">
        <f t="shared" si="2"/>
        <v>48</v>
      </c>
      <c r="F68" s="57">
        <v>10</v>
      </c>
      <c r="G68" s="57">
        <v>6</v>
      </c>
      <c r="H68" s="57">
        <v>7</v>
      </c>
      <c r="I68" s="57">
        <v>2</v>
      </c>
      <c r="J68" s="57">
        <v>6</v>
      </c>
      <c r="K68" s="57">
        <v>0</v>
      </c>
      <c r="L68" s="57">
        <v>0</v>
      </c>
      <c r="M68" s="57">
        <v>3</v>
      </c>
      <c r="N68" s="57">
        <v>0</v>
      </c>
      <c r="O68" s="57">
        <v>3</v>
      </c>
      <c r="P68" s="57">
        <v>0</v>
      </c>
      <c r="Q68" s="57">
        <v>4</v>
      </c>
      <c r="R68" s="57">
        <v>5</v>
      </c>
      <c r="S68" s="57">
        <v>0</v>
      </c>
      <c r="T68" s="57">
        <v>0</v>
      </c>
      <c r="U68" s="57">
        <v>2</v>
      </c>
      <c r="V68" s="57">
        <v>0</v>
      </c>
      <c r="W68" s="57">
        <v>0</v>
      </c>
      <c r="X68" s="57"/>
      <c r="Y68" s="57"/>
      <c r="Z68" s="57"/>
      <c r="AA68" s="94">
        <f>IF((A68&gt;=Pareto!$M$2),IF(('Raw Data'!A68&lt;=Pareto!$O$2),1,0),0)</f>
        <v>0</v>
      </c>
    </row>
    <row r="69" spans="1:27">
      <c r="A69" s="97">
        <v>42993</v>
      </c>
      <c r="B69" s="52">
        <f t="shared" si="1"/>
        <v>0.95470085470085475</v>
      </c>
      <c r="C69" s="53">
        <v>0.97</v>
      </c>
      <c r="D69" s="54">
        <v>1170</v>
      </c>
      <c r="E69" s="56">
        <f t="shared" si="2"/>
        <v>53</v>
      </c>
      <c r="F69" s="57">
        <v>0</v>
      </c>
      <c r="G69" s="57">
        <v>2</v>
      </c>
      <c r="H69" s="57">
        <v>0</v>
      </c>
      <c r="I69" s="57">
        <v>0</v>
      </c>
      <c r="J69" s="57">
        <v>0</v>
      </c>
      <c r="K69" s="57">
        <v>4</v>
      </c>
      <c r="L69" s="57">
        <v>0</v>
      </c>
      <c r="M69" s="57">
        <v>4</v>
      </c>
      <c r="N69" s="57">
        <v>0</v>
      </c>
      <c r="O69" s="57">
        <v>5</v>
      </c>
      <c r="P69" s="57">
        <v>0</v>
      </c>
      <c r="Q69" s="57">
        <v>1</v>
      </c>
      <c r="R69" s="57">
        <v>6</v>
      </c>
      <c r="S69" s="57">
        <v>8</v>
      </c>
      <c r="T69" s="57">
        <v>6</v>
      </c>
      <c r="U69" s="57">
        <v>8</v>
      </c>
      <c r="V69" s="57">
        <v>0</v>
      </c>
      <c r="W69" s="57">
        <v>9</v>
      </c>
      <c r="X69" s="57"/>
      <c r="Y69" s="57"/>
      <c r="Z69" s="57"/>
      <c r="AA69" s="94">
        <f>IF((A69&gt;=Pareto!$M$2),IF(('Raw Data'!A69&lt;=Pareto!$O$2),1,0),0)</f>
        <v>0</v>
      </c>
    </row>
    <row r="70" spans="1:27">
      <c r="A70" s="97">
        <v>42994</v>
      </c>
      <c r="B70" s="52">
        <f t="shared" ref="B70:B133" si="5">IFERROR(1-(E70/D70),"")</f>
        <v>0.95517241379310347</v>
      </c>
      <c r="C70" s="53">
        <v>0.97</v>
      </c>
      <c r="D70" s="54">
        <v>1160</v>
      </c>
      <c r="E70" s="56">
        <f t="shared" si="2"/>
        <v>52</v>
      </c>
      <c r="F70" s="57">
        <v>8</v>
      </c>
      <c r="G70" s="57">
        <v>7</v>
      </c>
      <c r="H70" s="57">
        <v>9</v>
      </c>
      <c r="I70" s="57">
        <v>7</v>
      </c>
      <c r="J70" s="57">
        <v>5</v>
      </c>
      <c r="K70" s="57">
        <v>0</v>
      </c>
      <c r="L70" s="57">
        <v>0</v>
      </c>
      <c r="M70" s="57">
        <v>0</v>
      </c>
      <c r="N70" s="57">
        <v>4</v>
      </c>
      <c r="O70" s="57">
        <v>0</v>
      </c>
      <c r="P70" s="57">
        <v>0</v>
      </c>
      <c r="Q70" s="57">
        <v>3</v>
      </c>
      <c r="R70" s="57">
        <v>0</v>
      </c>
      <c r="S70" s="57">
        <v>0</v>
      </c>
      <c r="T70" s="57">
        <v>4</v>
      </c>
      <c r="U70" s="57">
        <v>0</v>
      </c>
      <c r="V70" s="57">
        <v>0</v>
      </c>
      <c r="W70" s="57">
        <v>5</v>
      </c>
      <c r="X70" s="57"/>
      <c r="Y70" s="57"/>
      <c r="Z70" s="57"/>
      <c r="AA70" s="94">
        <f>IF((A70&gt;=Pareto!$M$2),IF(('Raw Data'!A70&lt;=Pareto!$O$2),1,0),0)</f>
        <v>0</v>
      </c>
    </row>
    <row r="71" spans="1:27">
      <c r="A71" s="97">
        <v>42995</v>
      </c>
      <c r="B71" s="52">
        <f t="shared" si="5"/>
        <v>0.95666666666666667</v>
      </c>
      <c r="C71" s="53">
        <v>0.97</v>
      </c>
      <c r="D71" s="54">
        <v>1200</v>
      </c>
      <c r="E71" s="56">
        <f t="shared" ref="E71:E134" si="6">F71+G71+H71+I71+J71+K71+L71+M71+N71+O71+P71+Q71+R71+S71+T71+U71+V71+W71+X71+Y71+Z71</f>
        <v>52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2</v>
      </c>
      <c r="L71" s="57">
        <v>0</v>
      </c>
      <c r="M71" s="57">
        <v>3</v>
      </c>
      <c r="N71" s="57">
        <v>0</v>
      </c>
      <c r="O71" s="57">
        <v>2</v>
      </c>
      <c r="P71" s="57">
        <v>0</v>
      </c>
      <c r="Q71" s="57">
        <v>5</v>
      </c>
      <c r="R71" s="57">
        <v>6</v>
      </c>
      <c r="S71" s="57">
        <v>7</v>
      </c>
      <c r="T71" s="57">
        <v>8</v>
      </c>
      <c r="U71" s="57">
        <v>12</v>
      </c>
      <c r="V71" s="57">
        <v>0</v>
      </c>
      <c r="W71" s="57">
        <v>7</v>
      </c>
      <c r="X71" s="57"/>
      <c r="Y71" s="57"/>
      <c r="Z71" s="57"/>
      <c r="AA71" s="94">
        <f>IF((A71&gt;=Pareto!$M$2),IF(('Raw Data'!A71&lt;=Pareto!$O$2),1,0),0)</f>
        <v>0</v>
      </c>
    </row>
    <row r="72" spans="1:27">
      <c r="A72" s="97">
        <v>42996</v>
      </c>
      <c r="B72" s="52">
        <f t="shared" si="5"/>
        <v>0.95666666666666667</v>
      </c>
      <c r="C72" s="53">
        <v>0.97</v>
      </c>
      <c r="D72" s="54">
        <v>1200</v>
      </c>
      <c r="E72" s="56">
        <f t="shared" si="6"/>
        <v>52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2</v>
      </c>
      <c r="L72" s="57">
        <v>0</v>
      </c>
      <c r="M72" s="57">
        <v>3</v>
      </c>
      <c r="N72" s="57">
        <v>0</v>
      </c>
      <c r="O72" s="57">
        <v>2</v>
      </c>
      <c r="P72" s="57">
        <v>0</v>
      </c>
      <c r="Q72" s="57">
        <v>5</v>
      </c>
      <c r="R72" s="57">
        <v>6</v>
      </c>
      <c r="S72" s="57">
        <v>7</v>
      </c>
      <c r="T72" s="57">
        <v>8</v>
      </c>
      <c r="U72" s="57">
        <v>12</v>
      </c>
      <c r="V72" s="57">
        <v>0</v>
      </c>
      <c r="W72" s="57">
        <v>7</v>
      </c>
      <c r="X72" s="57"/>
      <c r="Y72" s="57"/>
      <c r="Z72" s="57"/>
      <c r="AA72" s="94">
        <f>IF((A72&gt;=Pareto!$M$2),IF(('Raw Data'!A72&lt;=Pareto!$O$2),1,0),0)</f>
        <v>0</v>
      </c>
    </row>
    <row r="73" spans="1:27">
      <c r="A73" s="97">
        <v>42997</v>
      </c>
      <c r="B73" s="52">
        <f t="shared" si="5"/>
        <v>0.94897959183673475</v>
      </c>
      <c r="C73" s="53">
        <v>0.97</v>
      </c>
      <c r="D73" s="54">
        <v>980</v>
      </c>
      <c r="E73" s="56">
        <f t="shared" si="6"/>
        <v>50</v>
      </c>
      <c r="F73" s="57">
        <v>6</v>
      </c>
      <c r="G73" s="57">
        <v>5</v>
      </c>
      <c r="H73" s="57">
        <v>10</v>
      </c>
      <c r="I73" s="57">
        <v>2</v>
      </c>
      <c r="J73" s="57">
        <v>6</v>
      </c>
      <c r="K73" s="57">
        <v>3</v>
      </c>
      <c r="L73" s="57">
        <v>0</v>
      </c>
      <c r="M73" s="57">
        <v>6</v>
      </c>
      <c r="N73" s="57">
        <v>0</v>
      </c>
      <c r="O73" s="57">
        <v>7</v>
      </c>
      <c r="P73" s="57">
        <v>0</v>
      </c>
      <c r="Q73" s="57">
        <v>4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1</v>
      </c>
      <c r="X73" s="57"/>
      <c r="Y73" s="57"/>
      <c r="Z73" s="57"/>
      <c r="AA73" s="94">
        <f>IF((A73&gt;=Pareto!$M$2),IF(('Raw Data'!A73&lt;=Pareto!$O$2),1,0),0)</f>
        <v>0</v>
      </c>
    </row>
    <row r="74" spans="1:27">
      <c r="A74" s="97">
        <v>42998</v>
      </c>
      <c r="B74" s="52">
        <f t="shared" si="5"/>
        <v>0.95199999999999996</v>
      </c>
      <c r="C74" s="53">
        <v>0.97</v>
      </c>
      <c r="D74" s="54">
        <v>1000</v>
      </c>
      <c r="E74" s="56">
        <f t="shared" si="6"/>
        <v>48</v>
      </c>
      <c r="F74" s="57">
        <v>0</v>
      </c>
      <c r="G74" s="57">
        <v>0</v>
      </c>
      <c r="H74" s="57">
        <v>0</v>
      </c>
      <c r="I74" s="57">
        <v>1</v>
      </c>
      <c r="J74" s="57">
        <v>0</v>
      </c>
      <c r="K74" s="57">
        <v>2</v>
      </c>
      <c r="L74" s="57">
        <v>0</v>
      </c>
      <c r="M74" s="57">
        <v>3</v>
      </c>
      <c r="N74" s="57">
        <v>0</v>
      </c>
      <c r="O74" s="57">
        <v>0</v>
      </c>
      <c r="P74" s="57">
        <v>0</v>
      </c>
      <c r="Q74" s="57">
        <v>6</v>
      </c>
      <c r="R74" s="57">
        <v>5</v>
      </c>
      <c r="S74" s="57">
        <v>8</v>
      </c>
      <c r="T74" s="57">
        <v>6</v>
      </c>
      <c r="U74" s="57">
        <v>9</v>
      </c>
      <c r="V74" s="57">
        <v>0</v>
      </c>
      <c r="W74" s="57">
        <v>8</v>
      </c>
      <c r="X74" s="57"/>
      <c r="Y74" s="57"/>
      <c r="Z74" s="57"/>
      <c r="AA74" s="94">
        <f>IF((A74&gt;=Pareto!$M$2),IF(('Raw Data'!A74&lt;=Pareto!$O$2),1,0),0)</f>
        <v>0</v>
      </c>
    </row>
    <row r="75" spans="1:27">
      <c r="A75" s="97">
        <v>42999</v>
      </c>
      <c r="B75" s="52">
        <f t="shared" si="5"/>
        <v>0.95229357798165137</v>
      </c>
      <c r="C75" s="53">
        <v>0.97</v>
      </c>
      <c r="D75" s="54">
        <v>1090</v>
      </c>
      <c r="E75" s="56">
        <f t="shared" si="6"/>
        <v>52</v>
      </c>
      <c r="F75" s="57">
        <v>10</v>
      </c>
      <c r="G75" s="57">
        <v>9</v>
      </c>
      <c r="H75" s="57">
        <v>5</v>
      </c>
      <c r="I75" s="57">
        <v>0</v>
      </c>
      <c r="J75" s="57">
        <v>6</v>
      </c>
      <c r="K75" s="57">
        <v>7</v>
      </c>
      <c r="L75" s="57">
        <v>0</v>
      </c>
      <c r="M75" s="57">
        <v>3</v>
      </c>
      <c r="N75" s="57">
        <v>2</v>
      </c>
      <c r="O75" s="57">
        <v>3</v>
      </c>
      <c r="P75" s="57">
        <v>0</v>
      </c>
      <c r="Q75" s="57">
        <v>0</v>
      </c>
      <c r="R75" s="57">
        <v>4</v>
      </c>
      <c r="S75" s="57">
        <v>0</v>
      </c>
      <c r="T75" s="57">
        <v>3</v>
      </c>
      <c r="U75" s="57">
        <v>0</v>
      </c>
      <c r="V75" s="57">
        <v>0</v>
      </c>
      <c r="W75" s="57">
        <v>0</v>
      </c>
      <c r="X75" s="57"/>
      <c r="Y75" s="57"/>
      <c r="Z75" s="57"/>
      <c r="AA75" s="94">
        <f>IF((A75&gt;=Pareto!$M$2),IF(('Raw Data'!A75&lt;=Pareto!$O$2),1,0),0)</f>
        <v>0</v>
      </c>
    </row>
    <row r="76" spans="1:27">
      <c r="A76" s="97">
        <v>43000</v>
      </c>
      <c r="B76" s="52" t="str">
        <f t="shared" si="5"/>
        <v/>
      </c>
      <c r="C76" s="53">
        <v>0.97</v>
      </c>
      <c r="D76" s="54"/>
      <c r="E76" s="56">
        <f t="shared" si="6"/>
        <v>0</v>
      </c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94">
        <f>IF((A76&gt;=Pareto!$M$2),IF(('Raw Data'!A76&lt;=Pareto!$O$2),1,0),0)</f>
        <v>0</v>
      </c>
    </row>
    <row r="77" spans="1:27">
      <c r="A77" s="97">
        <v>43001</v>
      </c>
      <c r="B77" s="52">
        <f t="shared" si="5"/>
        <v>0.94842105263157894</v>
      </c>
      <c r="C77" s="53">
        <v>0.97</v>
      </c>
      <c r="D77" s="54">
        <v>950</v>
      </c>
      <c r="E77" s="56">
        <f t="shared" si="6"/>
        <v>49</v>
      </c>
      <c r="F77" s="57">
        <v>0</v>
      </c>
      <c r="G77" s="57">
        <v>1</v>
      </c>
      <c r="H77" s="57">
        <v>0</v>
      </c>
      <c r="I77" s="57">
        <v>0</v>
      </c>
      <c r="J77" s="57">
        <v>5</v>
      </c>
      <c r="K77" s="57">
        <v>0</v>
      </c>
      <c r="L77" s="57">
        <v>0</v>
      </c>
      <c r="M77" s="57">
        <v>4</v>
      </c>
      <c r="N77" s="57">
        <v>0</v>
      </c>
      <c r="O77" s="57">
        <v>0</v>
      </c>
      <c r="P77" s="57">
        <v>0</v>
      </c>
      <c r="Q77" s="57">
        <v>4</v>
      </c>
      <c r="R77" s="57">
        <v>3</v>
      </c>
      <c r="S77" s="57">
        <v>7</v>
      </c>
      <c r="T77" s="57">
        <v>10</v>
      </c>
      <c r="U77" s="57">
        <v>5</v>
      </c>
      <c r="V77" s="57">
        <v>0</v>
      </c>
      <c r="W77" s="57">
        <v>10</v>
      </c>
      <c r="X77" s="57"/>
      <c r="Y77" s="57"/>
      <c r="Z77" s="57"/>
      <c r="AA77" s="94">
        <f>IF((A77&gt;=Pareto!$M$2),IF(('Raw Data'!A77&lt;=Pareto!$O$2),1,0),0)</f>
        <v>0</v>
      </c>
    </row>
    <row r="78" spans="1:27">
      <c r="A78" s="97">
        <v>43002</v>
      </c>
      <c r="B78" s="52">
        <f t="shared" si="5"/>
        <v>0.95517241379310347</v>
      </c>
      <c r="C78" s="53">
        <v>0.97</v>
      </c>
      <c r="D78" s="54">
        <v>1160</v>
      </c>
      <c r="E78" s="56">
        <f t="shared" si="6"/>
        <v>52</v>
      </c>
      <c r="F78" s="57">
        <v>8</v>
      </c>
      <c r="G78" s="57">
        <v>7</v>
      </c>
      <c r="H78" s="57">
        <v>9</v>
      </c>
      <c r="I78" s="57">
        <v>5</v>
      </c>
      <c r="J78" s="57">
        <v>6</v>
      </c>
      <c r="K78" s="57">
        <v>4</v>
      </c>
      <c r="L78" s="57">
        <v>0</v>
      </c>
      <c r="M78" s="57">
        <v>0</v>
      </c>
      <c r="N78" s="57">
        <v>0</v>
      </c>
      <c r="O78" s="57">
        <v>7</v>
      </c>
      <c r="P78" s="57">
        <v>0</v>
      </c>
      <c r="Q78" s="57">
        <v>5</v>
      </c>
      <c r="R78" s="57">
        <v>0</v>
      </c>
      <c r="S78" s="57">
        <v>0</v>
      </c>
      <c r="T78" s="57">
        <v>0</v>
      </c>
      <c r="U78" s="57">
        <v>1</v>
      </c>
      <c r="V78" s="57">
        <v>0</v>
      </c>
      <c r="W78" s="57">
        <v>0</v>
      </c>
      <c r="X78" s="57"/>
      <c r="Y78" s="57"/>
      <c r="Z78" s="57"/>
      <c r="AA78" s="94">
        <f>IF((A78&gt;=Pareto!$M$2),IF(('Raw Data'!A78&lt;=Pareto!$O$2),1,0),0)</f>
        <v>0</v>
      </c>
    </row>
    <row r="79" spans="1:27">
      <c r="A79" s="97">
        <v>43003</v>
      </c>
      <c r="B79" s="52">
        <f t="shared" si="5"/>
        <v>0.93448275862068964</v>
      </c>
      <c r="C79" s="53">
        <v>0.97</v>
      </c>
      <c r="D79" s="54">
        <v>580</v>
      </c>
      <c r="E79" s="56">
        <f t="shared" si="6"/>
        <v>38</v>
      </c>
      <c r="F79" s="57">
        <v>0</v>
      </c>
      <c r="G79" s="57">
        <v>3</v>
      </c>
      <c r="H79" s="57">
        <v>0</v>
      </c>
      <c r="I79" s="57">
        <v>0</v>
      </c>
      <c r="J79" s="57">
        <v>4</v>
      </c>
      <c r="K79" s="57">
        <v>4</v>
      </c>
      <c r="L79" s="57">
        <v>0</v>
      </c>
      <c r="M79" s="57">
        <v>5</v>
      </c>
      <c r="N79" s="57">
        <v>0</v>
      </c>
      <c r="O79" s="57">
        <v>0</v>
      </c>
      <c r="P79" s="57">
        <v>0</v>
      </c>
      <c r="Q79" s="57">
        <v>2</v>
      </c>
      <c r="R79" s="57">
        <v>3</v>
      </c>
      <c r="S79" s="57">
        <v>4</v>
      </c>
      <c r="T79" s="57">
        <v>6</v>
      </c>
      <c r="U79" s="57">
        <v>3</v>
      </c>
      <c r="V79" s="57">
        <v>0</v>
      </c>
      <c r="W79" s="57">
        <v>4</v>
      </c>
      <c r="X79" s="57"/>
      <c r="Y79" s="57"/>
      <c r="Z79" s="57"/>
      <c r="AA79" s="94">
        <f>IF((A79&gt;=Pareto!$M$2),IF(('Raw Data'!A79&lt;=Pareto!$O$2),1,0),0)</f>
        <v>0</v>
      </c>
    </row>
    <row r="80" spans="1:27">
      <c r="A80" s="97">
        <v>43004</v>
      </c>
      <c r="B80" s="52">
        <f t="shared" si="5"/>
        <v>0.93432835820895521</v>
      </c>
      <c r="C80" s="53">
        <v>0.97</v>
      </c>
      <c r="D80" s="54">
        <v>670</v>
      </c>
      <c r="E80" s="56">
        <f t="shared" si="6"/>
        <v>44</v>
      </c>
      <c r="F80" s="57">
        <v>9</v>
      </c>
      <c r="G80" s="57">
        <v>0</v>
      </c>
      <c r="H80" s="57">
        <v>7</v>
      </c>
      <c r="I80" s="57">
        <v>6</v>
      </c>
      <c r="J80" s="57">
        <v>0</v>
      </c>
      <c r="K80" s="57">
        <v>6</v>
      </c>
      <c r="L80" s="57">
        <v>0</v>
      </c>
      <c r="M80" s="57">
        <v>6</v>
      </c>
      <c r="N80" s="57">
        <v>0</v>
      </c>
      <c r="O80" s="57">
        <v>8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2</v>
      </c>
      <c r="V80" s="57">
        <v>0</v>
      </c>
      <c r="W80" s="57">
        <v>0</v>
      </c>
      <c r="X80" s="57"/>
      <c r="Y80" s="57"/>
      <c r="Z80" s="57"/>
      <c r="AA80" s="94">
        <f>IF((A80&gt;=Pareto!$M$2),IF(('Raw Data'!A80&lt;=Pareto!$O$2),1,0),0)</f>
        <v>0</v>
      </c>
    </row>
    <row r="81" spans="1:27">
      <c r="A81" s="97">
        <v>43005</v>
      </c>
      <c r="B81" s="52">
        <f t="shared" si="5"/>
        <v>0.9285714285714286</v>
      </c>
      <c r="C81" s="53">
        <v>0.97</v>
      </c>
      <c r="D81" s="54">
        <v>700</v>
      </c>
      <c r="E81" s="56">
        <f t="shared" si="6"/>
        <v>50</v>
      </c>
      <c r="F81" s="57">
        <v>0</v>
      </c>
      <c r="G81" s="57">
        <v>3</v>
      </c>
      <c r="H81" s="57">
        <v>0</v>
      </c>
      <c r="I81" s="57">
        <v>0</v>
      </c>
      <c r="J81" s="57">
        <v>5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2</v>
      </c>
      <c r="R81" s="57">
        <v>5</v>
      </c>
      <c r="S81" s="57">
        <v>8</v>
      </c>
      <c r="T81" s="57">
        <v>9</v>
      </c>
      <c r="U81" s="57">
        <v>10</v>
      </c>
      <c r="V81" s="57"/>
      <c r="W81" s="57">
        <v>8</v>
      </c>
      <c r="X81" s="57"/>
      <c r="Y81" s="57"/>
      <c r="Z81" s="57"/>
      <c r="AA81" s="94">
        <f>IF((A81&gt;=Pareto!$M$2),IF(('Raw Data'!A81&lt;=Pareto!$O$2),1,0),0)</f>
        <v>0</v>
      </c>
    </row>
    <row r="82" spans="1:27">
      <c r="A82" s="97">
        <v>43006</v>
      </c>
      <c r="B82" s="52">
        <f t="shared" si="5"/>
        <v>0.90444444444444438</v>
      </c>
      <c r="C82" s="53">
        <v>0.97</v>
      </c>
      <c r="D82" s="54">
        <v>900</v>
      </c>
      <c r="E82" s="56">
        <f t="shared" si="6"/>
        <v>86</v>
      </c>
      <c r="F82" s="57">
        <v>8</v>
      </c>
      <c r="G82" s="57">
        <v>3</v>
      </c>
      <c r="H82" s="57">
        <v>7</v>
      </c>
      <c r="I82" s="57">
        <v>5</v>
      </c>
      <c r="J82" s="57">
        <v>4</v>
      </c>
      <c r="K82" s="57">
        <v>5</v>
      </c>
      <c r="L82" s="57">
        <v>0</v>
      </c>
      <c r="M82" s="57">
        <v>7</v>
      </c>
      <c r="N82" s="57">
        <v>0</v>
      </c>
      <c r="O82" s="57">
        <v>7</v>
      </c>
      <c r="P82" s="57">
        <v>0</v>
      </c>
      <c r="Q82" s="57">
        <v>3</v>
      </c>
      <c r="R82" s="57">
        <v>6</v>
      </c>
      <c r="S82" s="57">
        <v>7</v>
      </c>
      <c r="T82" s="57">
        <v>9</v>
      </c>
      <c r="U82" s="57">
        <v>8</v>
      </c>
      <c r="V82" s="57">
        <v>0</v>
      </c>
      <c r="W82" s="57">
        <v>7</v>
      </c>
      <c r="X82" s="57"/>
      <c r="Y82" s="57"/>
      <c r="Z82" s="57"/>
      <c r="AA82" s="94">
        <f>IF((A82&gt;=Pareto!$M$2),IF(('Raw Data'!A82&lt;=Pareto!$O$2),1,0),0)</f>
        <v>0</v>
      </c>
    </row>
    <row r="83" spans="1:27">
      <c r="A83" s="97">
        <v>43007</v>
      </c>
      <c r="B83" s="52" t="str">
        <f t="shared" si="5"/>
        <v/>
      </c>
      <c r="C83" s="53">
        <v>0.97</v>
      </c>
      <c r="D83" s="54"/>
      <c r="E83" s="56">
        <f t="shared" si="6"/>
        <v>0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94">
        <f>IF((A83&gt;=Pareto!$M$2),IF(('Raw Data'!A83&lt;=Pareto!$O$2),1,0),0)</f>
        <v>0</v>
      </c>
    </row>
    <row r="84" spans="1:27">
      <c r="A84" s="97">
        <v>43008</v>
      </c>
      <c r="B84" s="52">
        <f t="shared" si="5"/>
        <v>0.91600000000000004</v>
      </c>
      <c r="C84" s="53">
        <v>0.97</v>
      </c>
      <c r="D84" s="54">
        <v>1000</v>
      </c>
      <c r="E84" s="56">
        <f t="shared" si="6"/>
        <v>84</v>
      </c>
      <c r="F84" s="57">
        <v>6</v>
      </c>
      <c r="G84" s="57">
        <v>5</v>
      </c>
      <c r="H84" s="57">
        <v>3</v>
      </c>
      <c r="I84" s="57">
        <v>4</v>
      </c>
      <c r="J84" s="57">
        <v>5</v>
      </c>
      <c r="K84" s="57">
        <v>6</v>
      </c>
      <c r="L84" s="57">
        <v>0</v>
      </c>
      <c r="M84" s="57">
        <v>8</v>
      </c>
      <c r="N84" s="57">
        <v>0</v>
      </c>
      <c r="O84" s="57">
        <v>8</v>
      </c>
      <c r="P84" s="57">
        <v>0</v>
      </c>
      <c r="Q84" s="57">
        <v>4</v>
      </c>
      <c r="R84" s="57">
        <v>5</v>
      </c>
      <c r="S84" s="57">
        <v>7</v>
      </c>
      <c r="T84" s="57">
        <v>9</v>
      </c>
      <c r="U84" s="57">
        <v>8</v>
      </c>
      <c r="V84" s="57">
        <v>0</v>
      </c>
      <c r="W84" s="57">
        <v>6</v>
      </c>
      <c r="X84" s="57"/>
      <c r="Y84" s="57"/>
      <c r="Z84" s="57"/>
      <c r="AA84" s="94">
        <f>IF((A84&gt;=Pareto!$M$2),IF(('Raw Data'!A84&lt;=Pareto!$O$2),1,0),0)</f>
        <v>0</v>
      </c>
    </row>
    <row r="85" spans="1:27">
      <c r="A85" s="97">
        <v>43009</v>
      </c>
      <c r="B85" s="52">
        <f t="shared" si="5"/>
        <v>0.93733333333333335</v>
      </c>
      <c r="C85" s="53">
        <v>0.97</v>
      </c>
      <c r="D85" s="54">
        <v>750</v>
      </c>
      <c r="E85" s="56">
        <f t="shared" si="6"/>
        <v>47</v>
      </c>
      <c r="F85" s="57">
        <v>8</v>
      </c>
      <c r="G85" s="57">
        <v>5</v>
      </c>
      <c r="H85" s="57">
        <v>3</v>
      </c>
      <c r="I85" s="57">
        <v>5</v>
      </c>
      <c r="J85" s="57">
        <v>0</v>
      </c>
      <c r="K85" s="57">
        <v>7</v>
      </c>
      <c r="L85" s="57">
        <v>0</v>
      </c>
      <c r="M85" s="57">
        <v>2</v>
      </c>
      <c r="N85" s="57">
        <v>4</v>
      </c>
      <c r="O85" s="57">
        <v>0</v>
      </c>
      <c r="P85" s="57">
        <v>0</v>
      </c>
      <c r="Q85" s="57">
        <v>5</v>
      </c>
      <c r="R85" s="57">
        <v>0</v>
      </c>
      <c r="S85" s="57">
        <v>3</v>
      </c>
      <c r="T85" s="57">
        <v>3</v>
      </c>
      <c r="U85" s="57">
        <v>0</v>
      </c>
      <c r="V85" s="57">
        <v>0</v>
      </c>
      <c r="W85" s="57">
        <v>2</v>
      </c>
      <c r="X85" s="57"/>
      <c r="Y85" s="57"/>
      <c r="Z85" s="57"/>
      <c r="AA85" s="94">
        <f>IF((A85&gt;=Pareto!$M$2),IF(('Raw Data'!A85&lt;=Pareto!$O$2),1,0),0)</f>
        <v>0</v>
      </c>
    </row>
    <row r="86" spans="1:27">
      <c r="A86" s="97">
        <v>43010</v>
      </c>
      <c r="B86" s="52">
        <f t="shared" si="5"/>
        <v>0.95</v>
      </c>
      <c r="C86" s="53">
        <v>0.97</v>
      </c>
      <c r="D86" s="54">
        <v>1000</v>
      </c>
      <c r="E86" s="56">
        <f t="shared" si="6"/>
        <v>50</v>
      </c>
      <c r="F86" s="57">
        <v>7</v>
      </c>
      <c r="G86" s="57">
        <v>6</v>
      </c>
      <c r="H86" s="57">
        <v>4</v>
      </c>
      <c r="I86" s="57">
        <v>3</v>
      </c>
      <c r="J86" s="57">
        <v>0</v>
      </c>
      <c r="K86" s="57">
        <v>8</v>
      </c>
      <c r="L86" s="57">
        <v>0</v>
      </c>
      <c r="M86" s="57">
        <v>3</v>
      </c>
      <c r="N86" s="57">
        <v>8</v>
      </c>
      <c r="O86" s="57">
        <v>0</v>
      </c>
      <c r="P86" s="57">
        <v>0</v>
      </c>
      <c r="Q86" s="57">
        <v>6</v>
      </c>
      <c r="R86" s="57">
        <v>0</v>
      </c>
      <c r="S86" s="57">
        <v>2</v>
      </c>
      <c r="T86" s="57">
        <v>0</v>
      </c>
      <c r="U86" s="57">
        <v>1</v>
      </c>
      <c r="V86" s="57">
        <v>0</v>
      </c>
      <c r="W86" s="57">
        <v>2</v>
      </c>
      <c r="X86" s="57"/>
      <c r="Y86" s="57"/>
      <c r="Z86" s="57"/>
      <c r="AA86" s="94">
        <f>IF((A86&gt;=Pareto!$M$2),IF(('Raw Data'!A86&lt;=Pareto!$O$2),1,0),0)</f>
        <v>0</v>
      </c>
    </row>
    <row r="87" spans="1:27">
      <c r="A87" s="97">
        <v>43011</v>
      </c>
      <c r="B87" s="52">
        <f t="shared" si="5"/>
        <v>0.94666666666666666</v>
      </c>
      <c r="C87" s="53">
        <v>0.97</v>
      </c>
      <c r="D87" s="54">
        <v>1050</v>
      </c>
      <c r="E87" s="56">
        <f t="shared" si="6"/>
        <v>56</v>
      </c>
      <c r="F87" s="57">
        <v>5</v>
      </c>
      <c r="G87" s="57">
        <v>8</v>
      </c>
      <c r="H87" s="57">
        <v>6</v>
      </c>
      <c r="I87" s="57">
        <v>4</v>
      </c>
      <c r="J87" s="57">
        <v>2</v>
      </c>
      <c r="K87" s="57">
        <v>3</v>
      </c>
      <c r="L87" s="57">
        <v>0</v>
      </c>
      <c r="M87" s="57">
        <v>0</v>
      </c>
      <c r="N87" s="57">
        <v>6</v>
      </c>
      <c r="O87" s="57">
        <v>5</v>
      </c>
      <c r="P87" s="57">
        <v>0</v>
      </c>
      <c r="Q87" s="57">
        <v>5</v>
      </c>
      <c r="R87" s="57">
        <v>2</v>
      </c>
      <c r="S87" s="57">
        <v>0</v>
      </c>
      <c r="T87" s="57">
        <v>4</v>
      </c>
      <c r="U87" s="57">
        <v>2</v>
      </c>
      <c r="V87" s="57">
        <v>0</v>
      </c>
      <c r="W87" s="57">
        <v>4</v>
      </c>
      <c r="X87" s="57"/>
      <c r="Y87" s="57"/>
      <c r="Z87" s="57"/>
      <c r="AA87" s="94">
        <f>IF((A87&gt;=Pareto!$M$2),IF(('Raw Data'!A87&lt;=Pareto!$O$2),1,0),0)</f>
        <v>0</v>
      </c>
    </row>
    <row r="88" spans="1:27">
      <c r="A88" s="97">
        <v>43012</v>
      </c>
      <c r="B88" s="52">
        <f t="shared" si="5"/>
        <v>0.94666666666666666</v>
      </c>
      <c r="C88" s="53">
        <v>0.97</v>
      </c>
      <c r="D88" s="54">
        <v>1050</v>
      </c>
      <c r="E88" s="56">
        <f t="shared" si="6"/>
        <v>56</v>
      </c>
      <c r="F88" s="57">
        <v>5</v>
      </c>
      <c r="G88" s="57">
        <v>8</v>
      </c>
      <c r="H88" s="57">
        <v>6</v>
      </c>
      <c r="I88" s="57">
        <v>4</v>
      </c>
      <c r="J88" s="57">
        <v>2</v>
      </c>
      <c r="K88" s="57">
        <v>3</v>
      </c>
      <c r="L88" s="57">
        <v>0</v>
      </c>
      <c r="M88" s="57">
        <v>0</v>
      </c>
      <c r="N88" s="57">
        <v>6</v>
      </c>
      <c r="O88" s="57">
        <v>5</v>
      </c>
      <c r="P88" s="57">
        <v>0</v>
      </c>
      <c r="Q88" s="57">
        <v>5</v>
      </c>
      <c r="R88" s="57">
        <v>2</v>
      </c>
      <c r="S88" s="57">
        <v>0</v>
      </c>
      <c r="T88" s="57">
        <v>4</v>
      </c>
      <c r="U88" s="57">
        <v>2</v>
      </c>
      <c r="V88" s="57">
        <v>0</v>
      </c>
      <c r="W88" s="57">
        <v>4</v>
      </c>
      <c r="X88" s="57"/>
      <c r="Y88" s="57"/>
      <c r="Z88" s="57"/>
      <c r="AA88" s="94">
        <f>IF((A88&gt;=Pareto!$M$2),IF(('Raw Data'!A88&lt;=Pareto!$O$2),1,0),0)</f>
        <v>0</v>
      </c>
    </row>
    <row r="89" spans="1:27">
      <c r="A89" s="97">
        <v>43013</v>
      </c>
      <c r="B89" s="52">
        <f t="shared" si="5"/>
        <v>0.94454545454545458</v>
      </c>
      <c r="C89" s="53">
        <v>0.97</v>
      </c>
      <c r="D89" s="54">
        <v>1100</v>
      </c>
      <c r="E89" s="56">
        <f t="shared" si="6"/>
        <v>61</v>
      </c>
      <c r="F89" s="57">
        <v>6</v>
      </c>
      <c r="G89" s="57">
        <v>7</v>
      </c>
      <c r="H89" s="57">
        <v>5</v>
      </c>
      <c r="I89" s="57">
        <v>3</v>
      </c>
      <c r="J89" s="57">
        <v>0</v>
      </c>
      <c r="K89" s="57">
        <v>5</v>
      </c>
      <c r="L89" s="57">
        <v>0</v>
      </c>
      <c r="M89" s="57">
        <v>1</v>
      </c>
      <c r="N89" s="57">
        <v>8</v>
      </c>
      <c r="O89" s="57">
        <v>2</v>
      </c>
      <c r="P89" s="57">
        <v>0</v>
      </c>
      <c r="Q89" s="57">
        <v>8</v>
      </c>
      <c r="R89" s="57">
        <v>5</v>
      </c>
      <c r="S89" s="57">
        <v>0</v>
      </c>
      <c r="T89" s="57">
        <v>6</v>
      </c>
      <c r="U89" s="57">
        <v>5</v>
      </c>
      <c r="V89" s="57">
        <v>0</v>
      </c>
      <c r="W89" s="57">
        <v>0</v>
      </c>
      <c r="X89" s="57"/>
      <c r="Y89" s="57"/>
      <c r="Z89" s="57"/>
      <c r="AA89" s="94">
        <f>IF((A89&gt;=Pareto!$M$2),IF(('Raw Data'!A89&lt;=Pareto!$O$2),1,0),0)</f>
        <v>0</v>
      </c>
    </row>
    <row r="90" spans="1:27">
      <c r="A90" s="97">
        <v>43015</v>
      </c>
      <c r="B90" s="52">
        <f t="shared" si="5"/>
        <v>0.91874999999999996</v>
      </c>
      <c r="C90" s="53">
        <v>0.97</v>
      </c>
      <c r="D90" s="54">
        <v>800</v>
      </c>
      <c r="E90" s="56">
        <f t="shared" si="6"/>
        <v>65</v>
      </c>
      <c r="F90" s="57">
        <v>5</v>
      </c>
      <c r="G90" s="57">
        <v>4</v>
      </c>
      <c r="H90" s="57">
        <v>3</v>
      </c>
      <c r="I90" s="57">
        <v>5</v>
      </c>
      <c r="J90" s="57">
        <v>0</v>
      </c>
      <c r="K90" s="57">
        <v>3</v>
      </c>
      <c r="L90" s="57">
        <v>1</v>
      </c>
      <c r="M90" s="57">
        <v>0</v>
      </c>
      <c r="N90" s="57">
        <v>6</v>
      </c>
      <c r="O90" s="57">
        <v>4</v>
      </c>
      <c r="P90" s="57">
        <v>0</v>
      </c>
      <c r="Q90" s="57">
        <v>7</v>
      </c>
      <c r="R90" s="57">
        <v>8</v>
      </c>
      <c r="S90" s="57">
        <v>6</v>
      </c>
      <c r="T90" s="57">
        <v>8</v>
      </c>
      <c r="U90" s="57">
        <v>5</v>
      </c>
      <c r="V90" s="57">
        <v>0</v>
      </c>
      <c r="W90" s="57">
        <v>0</v>
      </c>
      <c r="X90" s="57"/>
      <c r="Y90" s="57"/>
      <c r="Z90" s="57"/>
      <c r="AA90" s="94">
        <f>IF((A90&gt;=Pareto!$M$2),IF(('Raw Data'!A90&lt;=Pareto!$O$2),1,0),0)</f>
        <v>0</v>
      </c>
    </row>
    <row r="91" spans="1:27">
      <c r="A91" s="97">
        <v>43016</v>
      </c>
      <c r="B91" s="52">
        <f t="shared" si="5"/>
        <v>0.92374999999999996</v>
      </c>
      <c r="C91" s="53">
        <v>0.97</v>
      </c>
      <c r="D91" s="54">
        <v>800</v>
      </c>
      <c r="E91" s="56">
        <f t="shared" si="6"/>
        <v>61</v>
      </c>
      <c r="F91" s="57">
        <v>7</v>
      </c>
      <c r="G91" s="57">
        <v>6</v>
      </c>
      <c r="H91" s="57">
        <v>4</v>
      </c>
      <c r="I91" s="57">
        <v>6</v>
      </c>
      <c r="J91" s="57">
        <v>0</v>
      </c>
      <c r="K91" s="57">
        <v>4</v>
      </c>
      <c r="L91" s="57">
        <v>0</v>
      </c>
      <c r="M91" s="57">
        <v>0</v>
      </c>
      <c r="N91" s="57">
        <v>7</v>
      </c>
      <c r="O91" s="57">
        <v>2</v>
      </c>
      <c r="P91" s="57">
        <v>0</v>
      </c>
      <c r="Q91" s="57">
        <v>5</v>
      </c>
      <c r="R91" s="57">
        <v>7</v>
      </c>
      <c r="S91" s="57">
        <v>5</v>
      </c>
      <c r="T91" s="57">
        <v>4</v>
      </c>
      <c r="U91" s="57">
        <v>3</v>
      </c>
      <c r="V91" s="57">
        <v>0</v>
      </c>
      <c r="W91" s="57">
        <v>1</v>
      </c>
      <c r="X91" s="57"/>
      <c r="Y91" s="57"/>
      <c r="Z91" s="57"/>
      <c r="AA91" s="94">
        <f>IF((A91&gt;=Pareto!$M$2),IF(('Raw Data'!A91&lt;=Pareto!$O$2),1,0),0)</f>
        <v>0</v>
      </c>
    </row>
    <row r="92" spans="1:27">
      <c r="A92" s="97">
        <v>43017</v>
      </c>
      <c r="B92" s="52">
        <f t="shared" si="5"/>
        <v>0.93666666666666665</v>
      </c>
      <c r="C92" s="53">
        <v>0.97</v>
      </c>
      <c r="D92" s="54">
        <v>900</v>
      </c>
      <c r="E92" s="56">
        <f t="shared" si="6"/>
        <v>57</v>
      </c>
      <c r="F92" s="57">
        <v>5</v>
      </c>
      <c r="G92" s="57">
        <v>7</v>
      </c>
      <c r="H92" s="57">
        <v>6</v>
      </c>
      <c r="I92" s="57">
        <v>4</v>
      </c>
      <c r="J92" s="57">
        <v>0</v>
      </c>
      <c r="K92" s="57">
        <v>3</v>
      </c>
      <c r="L92" s="57">
        <v>1</v>
      </c>
      <c r="M92" s="57">
        <v>0</v>
      </c>
      <c r="N92" s="57">
        <v>5</v>
      </c>
      <c r="O92" s="57">
        <v>3</v>
      </c>
      <c r="P92" s="57">
        <v>0</v>
      </c>
      <c r="Q92" s="57">
        <v>4</v>
      </c>
      <c r="R92" s="57">
        <v>5</v>
      </c>
      <c r="S92" s="57">
        <v>3</v>
      </c>
      <c r="T92" s="57">
        <v>5</v>
      </c>
      <c r="U92" s="57">
        <v>4</v>
      </c>
      <c r="V92" s="57">
        <v>0</v>
      </c>
      <c r="W92" s="57">
        <v>2</v>
      </c>
      <c r="X92" s="57"/>
      <c r="Y92" s="57"/>
      <c r="Z92" s="57"/>
      <c r="AA92" s="94">
        <f>IF((A92&gt;=Pareto!$M$2),IF(('Raw Data'!A92&lt;=Pareto!$O$2),1,0),0)</f>
        <v>0</v>
      </c>
    </row>
    <row r="93" spans="1:27">
      <c r="A93" s="97">
        <v>43018</v>
      </c>
      <c r="B93" s="52">
        <f t="shared" si="5"/>
        <v>0.94</v>
      </c>
      <c r="C93" s="53">
        <v>0.97</v>
      </c>
      <c r="D93" s="54">
        <v>1000</v>
      </c>
      <c r="E93" s="56">
        <f t="shared" si="6"/>
        <v>60</v>
      </c>
      <c r="F93" s="57">
        <v>6</v>
      </c>
      <c r="G93" s="57">
        <v>4</v>
      </c>
      <c r="H93" s="57">
        <v>7</v>
      </c>
      <c r="I93" s="57">
        <v>5</v>
      </c>
      <c r="J93" s="57">
        <v>0</v>
      </c>
      <c r="K93" s="57">
        <v>2</v>
      </c>
      <c r="L93" s="57">
        <v>0</v>
      </c>
      <c r="M93" s="57">
        <v>0</v>
      </c>
      <c r="N93" s="57">
        <v>6</v>
      </c>
      <c r="O93" s="57">
        <v>4</v>
      </c>
      <c r="P93" s="57">
        <v>0</v>
      </c>
      <c r="Q93" s="57">
        <v>3</v>
      </c>
      <c r="R93" s="57">
        <v>6</v>
      </c>
      <c r="S93" s="57">
        <v>2</v>
      </c>
      <c r="T93" s="57">
        <v>4</v>
      </c>
      <c r="U93" s="57">
        <v>5</v>
      </c>
      <c r="V93" s="57">
        <v>0</v>
      </c>
      <c r="W93" s="57">
        <v>6</v>
      </c>
      <c r="X93" s="57"/>
      <c r="Y93" s="57"/>
      <c r="Z93" s="57"/>
      <c r="AA93" s="94">
        <f>IF((A93&gt;=Pareto!$M$2),IF(('Raw Data'!A93&lt;=Pareto!$O$2),1,0),0)</f>
        <v>0</v>
      </c>
    </row>
    <row r="94" spans="1:27">
      <c r="A94" s="97">
        <v>43019</v>
      </c>
      <c r="B94" s="52">
        <f t="shared" si="5"/>
        <v>0.94545454545454544</v>
      </c>
      <c r="C94" s="53">
        <v>0.97</v>
      </c>
      <c r="D94" s="54">
        <v>1100</v>
      </c>
      <c r="E94" s="56">
        <f t="shared" si="6"/>
        <v>60</v>
      </c>
      <c r="F94" s="57">
        <v>5</v>
      </c>
      <c r="G94" s="57">
        <v>7</v>
      </c>
      <c r="H94" s="57">
        <v>6</v>
      </c>
      <c r="I94" s="57">
        <v>4</v>
      </c>
      <c r="J94" s="57">
        <v>0</v>
      </c>
      <c r="K94" s="57">
        <v>5</v>
      </c>
      <c r="L94" s="57">
        <v>1</v>
      </c>
      <c r="M94" s="57">
        <v>0</v>
      </c>
      <c r="N94" s="57">
        <v>5</v>
      </c>
      <c r="O94" s="57">
        <v>7</v>
      </c>
      <c r="P94" s="57">
        <v>0</v>
      </c>
      <c r="Q94" s="57">
        <v>5</v>
      </c>
      <c r="R94" s="57">
        <v>7</v>
      </c>
      <c r="S94" s="57">
        <v>2</v>
      </c>
      <c r="T94" s="57">
        <v>6</v>
      </c>
      <c r="U94" s="57">
        <v>0</v>
      </c>
      <c r="V94" s="57">
        <v>0</v>
      </c>
      <c r="W94" s="57">
        <v>0</v>
      </c>
      <c r="X94" s="57"/>
      <c r="Y94" s="57"/>
      <c r="Z94" s="57"/>
      <c r="AA94" s="94">
        <f>IF((A94&gt;=Pareto!$M$2),IF(('Raw Data'!A94&lt;=Pareto!$O$2),1,0),0)</f>
        <v>0</v>
      </c>
    </row>
    <row r="95" spans="1:27">
      <c r="A95" s="97">
        <v>43020</v>
      </c>
      <c r="B95" s="52">
        <f t="shared" si="5"/>
        <v>0.94608695652173913</v>
      </c>
      <c r="C95" s="53">
        <v>0.97</v>
      </c>
      <c r="D95" s="54">
        <v>1150</v>
      </c>
      <c r="E95" s="56">
        <f t="shared" si="6"/>
        <v>62</v>
      </c>
      <c r="F95" s="57">
        <v>6</v>
      </c>
      <c r="G95" s="57">
        <v>5</v>
      </c>
      <c r="H95" s="57">
        <v>7</v>
      </c>
      <c r="I95" s="57">
        <v>3</v>
      </c>
      <c r="J95" s="57">
        <v>0</v>
      </c>
      <c r="K95" s="57">
        <v>4</v>
      </c>
      <c r="L95" s="57">
        <v>0</v>
      </c>
      <c r="M95" s="57">
        <v>0</v>
      </c>
      <c r="N95" s="57">
        <v>8</v>
      </c>
      <c r="O95" s="57">
        <v>5</v>
      </c>
      <c r="P95" s="57">
        <v>0</v>
      </c>
      <c r="Q95" s="57">
        <v>6</v>
      </c>
      <c r="R95" s="57">
        <v>5</v>
      </c>
      <c r="S95" s="57">
        <v>4</v>
      </c>
      <c r="T95" s="57">
        <v>7</v>
      </c>
      <c r="U95" s="57">
        <v>2</v>
      </c>
      <c r="V95" s="57">
        <v>0</v>
      </c>
      <c r="W95" s="57">
        <v>0</v>
      </c>
      <c r="X95" s="57"/>
      <c r="Y95" s="57"/>
      <c r="Z95" s="57"/>
      <c r="AA95" s="94">
        <f>IF((A95&gt;=Pareto!$M$2),IF(('Raw Data'!A95&lt;=Pareto!$O$2),1,0),0)</f>
        <v>0</v>
      </c>
    </row>
    <row r="96" spans="1:27">
      <c r="A96" s="97">
        <v>43022</v>
      </c>
      <c r="B96" s="52">
        <f t="shared" si="5"/>
        <v>0.78125</v>
      </c>
      <c r="C96" s="53">
        <v>0.97</v>
      </c>
      <c r="D96" s="54">
        <v>160</v>
      </c>
      <c r="E96" s="56">
        <f t="shared" si="6"/>
        <v>35</v>
      </c>
      <c r="F96" s="57">
        <v>3</v>
      </c>
      <c r="G96" s="57">
        <v>2</v>
      </c>
      <c r="H96" s="57">
        <v>3</v>
      </c>
      <c r="I96" s="57">
        <v>4</v>
      </c>
      <c r="J96" s="57">
        <v>0</v>
      </c>
      <c r="K96" s="57">
        <v>2</v>
      </c>
      <c r="L96" s="57">
        <v>0</v>
      </c>
      <c r="M96" s="57">
        <v>0</v>
      </c>
      <c r="N96" s="57">
        <v>4</v>
      </c>
      <c r="O96" s="57">
        <v>2</v>
      </c>
      <c r="P96" s="57">
        <v>0</v>
      </c>
      <c r="Q96" s="57">
        <v>0</v>
      </c>
      <c r="R96" s="57">
        <v>2</v>
      </c>
      <c r="S96" s="57">
        <v>3</v>
      </c>
      <c r="T96" s="57">
        <v>6</v>
      </c>
      <c r="U96" s="57">
        <v>2</v>
      </c>
      <c r="V96" s="57">
        <v>0</v>
      </c>
      <c r="W96" s="57">
        <v>2</v>
      </c>
      <c r="X96" s="57"/>
      <c r="Y96" s="57"/>
      <c r="Z96" s="57"/>
      <c r="AA96" s="94">
        <f>IF((A96&gt;=Pareto!$M$2),IF(('Raw Data'!A96&lt;=Pareto!$O$2),1,0),0)</f>
        <v>0</v>
      </c>
    </row>
    <row r="97" spans="1:27">
      <c r="A97" s="97">
        <v>43023</v>
      </c>
      <c r="B97" s="52">
        <f t="shared" si="5"/>
        <v>0.95866666666666667</v>
      </c>
      <c r="C97" s="53">
        <v>0.97</v>
      </c>
      <c r="D97" s="54">
        <v>1500</v>
      </c>
      <c r="E97" s="56">
        <f t="shared" si="6"/>
        <v>62</v>
      </c>
      <c r="F97" s="57">
        <v>7</v>
      </c>
      <c r="G97" s="57">
        <v>5</v>
      </c>
      <c r="H97" s="57">
        <v>6</v>
      </c>
      <c r="I97" s="57">
        <v>5</v>
      </c>
      <c r="J97" s="57">
        <v>0</v>
      </c>
      <c r="K97" s="57">
        <v>3</v>
      </c>
      <c r="L97" s="57">
        <v>0</v>
      </c>
      <c r="M97" s="57">
        <v>0</v>
      </c>
      <c r="N97" s="57">
        <v>3</v>
      </c>
      <c r="O97" s="57">
        <v>4</v>
      </c>
      <c r="P97" s="57">
        <v>0</v>
      </c>
      <c r="Q97" s="57">
        <v>0</v>
      </c>
      <c r="R97" s="57">
        <v>5</v>
      </c>
      <c r="S97" s="57">
        <v>4</v>
      </c>
      <c r="T97" s="57">
        <v>7</v>
      </c>
      <c r="U97" s="57">
        <v>5</v>
      </c>
      <c r="V97" s="57">
        <v>0</v>
      </c>
      <c r="W97" s="57">
        <v>8</v>
      </c>
      <c r="X97" s="57"/>
      <c r="Y97" s="57"/>
      <c r="Z97" s="57"/>
      <c r="AA97" s="94">
        <f>IF((A97&gt;=Pareto!$M$2),IF(('Raw Data'!A97&lt;=Pareto!$O$2),1,0),0)</f>
        <v>0</v>
      </c>
    </row>
    <row r="98" spans="1:27">
      <c r="A98" s="97">
        <v>43024</v>
      </c>
      <c r="B98" s="52">
        <f t="shared" si="5"/>
        <v>0.96399999999999997</v>
      </c>
      <c r="C98" s="53">
        <v>0.97</v>
      </c>
      <c r="D98" s="54">
        <v>2000</v>
      </c>
      <c r="E98" s="56">
        <f t="shared" si="6"/>
        <v>72</v>
      </c>
      <c r="F98" s="57">
        <v>8</v>
      </c>
      <c r="G98" s="57">
        <v>7</v>
      </c>
      <c r="H98" s="57">
        <v>5</v>
      </c>
      <c r="I98" s="57">
        <v>7</v>
      </c>
      <c r="J98" s="57">
        <v>0</v>
      </c>
      <c r="K98" s="57">
        <v>5</v>
      </c>
      <c r="L98" s="57">
        <v>0</v>
      </c>
      <c r="M98" s="57">
        <v>0</v>
      </c>
      <c r="N98" s="57">
        <v>2</v>
      </c>
      <c r="O98" s="57">
        <v>6</v>
      </c>
      <c r="P98" s="57">
        <v>0</v>
      </c>
      <c r="Q98" s="57">
        <v>0</v>
      </c>
      <c r="R98" s="57">
        <v>4</v>
      </c>
      <c r="S98" s="57">
        <v>5</v>
      </c>
      <c r="T98" s="57">
        <v>10</v>
      </c>
      <c r="U98" s="57">
        <v>7</v>
      </c>
      <c r="V98" s="57">
        <v>0</v>
      </c>
      <c r="W98" s="57">
        <v>6</v>
      </c>
      <c r="X98" s="57"/>
      <c r="Y98" s="57"/>
      <c r="Z98" s="57"/>
      <c r="AA98" s="94">
        <f>IF((A98&gt;=Pareto!$M$2),IF(('Raw Data'!A98&lt;=Pareto!$O$2),1,0),0)</f>
        <v>0</v>
      </c>
    </row>
    <row r="99" spans="1:27">
      <c r="A99" s="97">
        <v>43025</v>
      </c>
      <c r="B99" s="52">
        <f t="shared" si="5"/>
        <v>0.96695652173913049</v>
      </c>
      <c r="C99" s="53">
        <v>0.97</v>
      </c>
      <c r="D99" s="54">
        <v>2300</v>
      </c>
      <c r="E99" s="56">
        <f t="shared" si="6"/>
        <v>76</v>
      </c>
      <c r="F99" s="57">
        <v>7</v>
      </c>
      <c r="G99" s="57">
        <v>6</v>
      </c>
      <c r="H99" s="57">
        <v>4</v>
      </c>
      <c r="I99" s="57">
        <v>5</v>
      </c>
      <c r="J99" s="57">
        <v>0</v>
      </c>
      <c r="K99" s="57">
        <v>7</v>
      </c>
      <c r="L99" s="57">
        <v>0</v>
      </c>
      <c r="M99" s="57">
        <v>0</v>
      </c>
      <c r="N99" s="57">
        <v>5</v>
      </c>
      <c r="O99" s="57">
        <v>7</v>
      </c>
      <c r="P99" s="57">
        <v>0</v>
      </c>
      <c r="Q99" s="57">
        <v>0</v>
      </c>
      <c r="R99" s="57">
        <v>6</v>
      </c>
      <c r="S99" s="57">
        <v>7</v>
      </c>
      <c r="T99" s="57">
        <v>9</v>
      </c>
      <c r="U99" s="57">
        <v>6</v>
      </c>
      <c r="V99" s="57">
        <v>0</v>
      </c>
      <c r="W99" s="57">
        <v>7</v>
      </c>
      <c r="X99" s="57"/>
      <c r="Y99" s="57"/>
      <c r="Z99" s="57"/>
      <c r="AA99" s="94">
        <f>IF((A99&gt;=Pareto!$M$2),IF(('Raw Data'!A99&lt;=Pareto!$O$2),1,0),0)</f>
        <v>0</v>
      </c>
    </row>
    <row r="100" spans="1:27">
      <c r="A100" s="97">
        <v>43026</v>
      </c>
      <c r="B100" s="52">
        <f t="shared" si="5"/>
        <v>0.96099999999999997</v>
      </c>
      <c r="C100" s="53">
        <v>0.97</v>
      </c>
      <c r="D100" s="54">
        <v>2000</v>
      </c>
      <c r="E100" s="56">
        <f t="shared" si="6"/>
        <v>78</v>
      </c>
      <c r="F100" s="57">
        <v>6</v>
      </c>
      <c r="G100" s="57">
        <v>8</v>
      </c>
      <c r="H100" s="57">
        <v>5</v>
      </c>
      <c r="I100" s="57">
        <v>7</v>
      </c>
      <c r="J100" s="57">
        <v>0</v>
      </c>
      <c r="K100" s="57">
        <v>10</v>
      </c>
      <c r="L100" s="57">
        <v>1</v>
      </c>
      <c r="M100" s="57">
        <v>0</v>
      </c>
      <c r="N100" s="57">
        <v>4</v>
      </c>
      <c r="O100" s="57">
        <v>5</v>
      </c>
      <c r="P100" s="57">
        <v>0</v>
      </c>
      <c r="Q100" s="57">
        <v>0</v>
      </c>
      <c r="R100" s="57">
        <v>7</v>
      </c>
      <c r="S100" s="57">
        <v>9</v>
      </c>
      <c r="T100" s="57">
        <v>6</v>
      </c>
      <c r="U100" s="57">
        <v>10</v>
      </c>
      <c r="V100" s="57">
        <v>0</v>
      </c>
      <c r="W100" s="57">
        <v>0</v>
      </c>
      <c r="X100" s="57"/>
      <c r="Y100" s="57"/>
      <c r="Z100" s="57"/>
      <c r="AA100" s="94">
        <f>IF((A100&gt;=Pareto!$M$2),IF(('Raw Data'!A100&lt;=Pareto!$O$2),1,0),0)</f>
        <v>0</v>
      </c>
    </row>
    <row r="101" spans="1:27">
      <c r="A101" s="97">
        <v>43027</v>
      </c>
      <c r="B101" s="52">
        <f t="shared" si="5"/>
        <v>0.95</v>
      </c>
      <c r="C101" s="53">
        <v>0.97</v>
      </c>
      <c r="D101" s="54">
        <v>1500</v>
      </c>
      <c r="E101" s="56">
        <f t="shared" si="6"/>
        <v>75</v>
      </c>
      <c r="F101" s="57">
        <v>7</v>
      </c>
      <c r="G101" s="57">
        <v>5</v>
      </c>
      <c r="H101" s="57">
        <v>6</v>
      </c>
      <c r="I101" s="57">
        <v>5</v>
      </c>
      <c r="J101" s="57">
        <v>0</v>
      </c>
      <c r="K101" s="57">
        <v>8</v>
      </c>
      <c r="L101" s="57">
        <v>0</v>
      </c>
      <c r="M101" s="57">
        <v>0</v>
      </c>
      <c r="N101" s="57">
        <v>5</v>
      </c>
      <c r="O101" s="57">
        <v>6</v>
      </c>
      <c r="P101" s="57">
        <v>0</v>
      </c>
      <c r="Q101" s="57">
        <v>0</v>
      </c>
      <c r="R101" s="57">
        <v>8</v>
      </c>
      <c r="S101" s="57">
        <v>5</v>
      </c>
      <c r="T101" s="57">
        <v>10</v>
      </c>
      <c r="U101" s="57">
        <v>5</v>
      </c>
      <c r="V101" s="57">
        <v>0</v>
      </c>
      <c r="W101" s="57">
        <v>5</v>
      </c>
      <c r="X101" s="57"/>
      <c r="Y101" s="57"/>
      <c r="Z101" s="57"/>
      <c r="AA101" s="94">
        <f>IF((A101&gt;=Pareto!$M$2),IF(('Raw Data'!A101&lt;=Pareto!$O$2),1,0),0)</f>
        <v>0</v>
      </c>
    </row>
    <row r="102" spans="1:27">
      <c r="A102" s="97">
        <v>43029</v>
      </c>
      <c r="B102" s="52">
        <f t="shared" si="5"/>
        <v>0.953125</v>
      </c>
      <c r="C102" s="53">
        <v>0.97</v>
      </c>
      <c r="D102" s="54">
        <v>1600</v>
      </c>
      <c r="E102" s="56">
        <f t="shared" si="6"/>
        <v>75</v>
      </c>
      <c r="F102" s="57">
        <v>6</v>
      </c>
      <c r="G102" s="57">
        <v>5</v>
      </c>
      <c r="H102" s="57">
        <v>7</v>
      </c>
      <c r="I102" s="57">
        <v>8</v>
      </c>
      <c r="J102" s="57">
        <v>0</v>
      </c>
      <c r="K102" s="57">
        <v>5</v>
      </c>
      <c r="L102" s="57">
        <v>0</v>
      </c>
      <c r="M102" s="57">
        <v>0</v>
      </c>
      <c r="N102" s="57">
        <v>6</v>
      </c>
      <c r="O102" s="57">
        <v>7</v>
      </c>
      <c r="P102" s="57">
        <v>0</v>
      </c>
      <c r="Q102" s="57">
        <v>0</v>
      </c>
      <c r="R102" s="57">
        <v>6</v>
      </c>
      <c r="S102" s="57">
        <v>5</v>
      </c>
      <c r="T102" s="57">
        <v>8</v>
      </c>
      <c r="U102" s="57">
        <v>6</v>
      </c>
      <c r="V102" s="57">
        <v>0</v>
      </c>
      <c r="W102" s="57">
        <v>6</v>
      </c>
      <c r="X102" s="57"/>
      <c r="Y102" s="57"/>
      <c r="Z102" s="57"/>
      <c r="AA102" s="94">
        <f>IF((A102&gt;=Pareto!$M$2),IF(('Raw Data'!A102&lt;=Pareto!$O$2),1,0),0)</f>
        <v>0</v>
      </c>
    </row>
    <row r="103" spans="1:27">
      <c r="A103" s="97">
        <v>43030</v>
      </c>
      <c r="B103" s="52">
        <f t="shared" si="5"/>
        <v>0.95750000000000002</v>
      </c>
      <c r="C103" s="53">
        <v>0.97</v>
      </c>
      <c r="D103" s="54">
        <v>1600</v>
      </c>
      <c r="E103" s="56">
        <f t="shared" si="6"/>
        <v>68</v>
      </c>
      <c r="F103" s="57">
        <v>7</v>
      </c>
      <c r="G103" s="57">
        <v>8</v>
      </c>
      <c r="H103" s="57">
        <v>6</v>
      </c>
      <c r="I103" s="57">
        <v>9</v>
      </c>
      <c r="J103" s="57">
        <v>0</v>
      </c>
      <c r="K103" s="57">
        <v>6</v>
      </c>
      <c r="L103" s="57">
        <v>1</v>
      </c>
      <c r="M103" s="57">
        <v>0</v>
      </c>
      <c r="N103" s="57">
        <v>4</v>
      </c>
      <c r="O103" s="57">
        <v>3</v>
      </c>
      <c r="P103" s="57">
        <v>0</v>
      </c>
      <c r="Q103" s="57">
        <v>0</v>
      </c>
      <c r="R103" s="57">
        <v>0</v>
      </c>
      <c r="S103" s="57">
        <v>4</v>
      </c>
      <c r="T103" s="57">
        <v>10</v>
      </c>
      <c r="U103" s="57">
        <v>5</v>
      </c>
      <c r="V103" s="57">
        <v>0</v>
      </c>
      <c r="W103" s="57">
        <v>5</v>
      </c>
      <c r="X103" s="57"/>
      <c r="Y103" s="57"/>
      <c r="Z103" s="57"/>
      <c r="AA103" s="94">
        <f>IF((A103&gt;=Pareto!$M$2),IF(('Raw Data'!A103&lt;=Pareto!$O$2),1,0),0)</f>
        <v>0</v>
      </c>
    </row>
    <row r="104" spans="1:27">
      <c r="A104" s="97">
        <v>43031</v>
      </c>
      <c r="B104" s="52">
        <f t="shared" si="5"/>
        <v>0.95187500000000003</v>
      </c>
      <c r="C104" s="53">
        <v>0.97</v>
      </c>
      <c r="D104" s="54">
        <v>1600</v>
      </c>
      <c r="E104" s="56">
        <f t="shared" si="6"/>
        <v>77</v>
      </c>
      <c r="F104" s="57">
        <v>6</v>
      </c>
      <c r="G104" s="57">
        <v>5</v>
      </c>
      <c r="H104" s="57">
        <v>8</v>
      </c>
      <c r="I104" s="57">
        <v>6</v>
      </c>
      <c r="J104" s="57">
        <v>0</v>
      </c>
      <c r="K104" s="57">
        <v>8</v>
      </c>
      <c r="L104" s="57">
        <v>0</v>
      </c>
      <c r="M104" s="57">
        <v>0</v>
      </c>
      <c r="N104" s="57">
        <v>5</v>
      </c>
      <c r="O104" s="57">
        <v>8</v>
      </c>
      <c r="P104" s="57">
        <v>0</v>
      </c>
      <c r="Q104" s="57">
        <v>0</v>
      </c>
      <c r="R104" s="57">
        <v>7</v>
      </c>
      <c r="S104" s="57">
        <v>5</v>
      </c>
      <c r="T104" s="57">
        <v>9</v>
      </c>
      <c r="U104" s="57">
        <v>10</v>
      </c>
      <c r="V104" s="57">
        <v>0</v>
      </c>
      <c r="W104" s="57">
        <v>0</v>
      </c>
      <c r="X104" s="57"/>
      <c r="Y104" s="57"/>
      <c r="Z104" s="57"/>
      <c r="AA104" s="94">
        <f>IF((A104&gt;=Pareto!$M$2),IF(('Raw Data'!A104&lt;=Pareto!$O$2),1,0),0)</f>
        <v>0</v>
      </c>
    </row>
    <row r="105" spans="1:27">
      <c r="A105" s="97">
        <v>43032</v>
      </c>
      <c r="B105" s="52">
        <f t="shared" si="5"/>
        <v>0.95611111111111113</v>
      </c>
      <c r="C105" s="53">
        <v>0.97</v>
      </c>
      <c r="D105" s="54">
        <v>1800</v>
      </c>
      <c r="E105" s="56">
        <f t="shared" si="6"/>
        <v>79</v>
      </c>
      <c r="F105" s="57">
        <v>8</v>
      </c>
      <c r="G105" s="57">
        <v>7</v>
      </c>
      <c r="H105" s="57">
        <v>5</v>
      </c>
      <c r="I105" s="57">
        <v>6</v>
      </c>
      <c r="J105" s="57">
        <v>0</v>
      </c>
      <c r="K105" s="57">
        <v>4</v>
      </c>
      <c r="L105" s="57">
        <v>0</v>
      </c>
      <c r="M105" s="57">
        <v>0</v>
      </c>
      <c r="N105" s="57">
        <v>6</v>
      </c>
      <c r="O105" s="57">
        <v>7</v>
      </c>
      <c r="P105" s="57">
        <v>0</v>
      </c>
      <c r="Q105" s="57">
        <v>0</v>
      </c>
      <c r="R105" s="57">
        <v>8</v>
      </c>
      <c r="S105" s="57">
        <v>5</v>
      </c>
      <c r="T105" s="57">
        <v>10</v>
      </c>
      <c r="U105" s="57">
        <v>8</v>
      </c>
      <c r="V105" s="57">
        <v>0</v>
      </c>
      <c r="W105" s="57">
        <v>5</v>
      </c>
      <c r="X105" s="57"/>
      <c r="Y105" s="57"/>
      <c r="Z105" s="57"/>
      <c r="AA105" s="94">
        <f>IF((A105&gt;=Pareto!$M$2),IF(('Raw Data'!A105&lt;=Pareto!$O$2),1,0),0)</f>
        <v>0</v>
      </c>
    </row>
    <row r="106" spans="1:27">
      <c r="A106" s="97">
        <v>43033</v>
      </c>
      <c r="B106" s="52">
        <f t="shared" si="5"/>
        <v>0.95549450549450554</v>
      </c>
      <c r="C106" s="53">
        <v>0.97</v>
      </c>
      <c r="D106" s="54">
        <v>1820</v>
      </c>
      <c r="E106" s="56">
        <f t="shared" si="6"/>
        <v>81</v>
      </c>
      <c r="F106" s="57">
        <v>7</v>
      </c>
      <c r="G106" s="57">
        <v>6</v>
      </c>
      <c r="H106" s="57">
        <v>8</v>
      </c>
      <c r="I106" s="57">
        <v>5</v>
      </c>
      <c r="J106" s="57">
        <v>0</v>
      </c>
      <c r="K106" s="57">
        <v>3</v>
      </c>
      <c r="L106" s="57">
        <v>0</v>
      </c>
      <c r="M106" s="57">
        <v>0</v>
      </c>
      <c r="N106" s="57">
        <v>8</v>
      </c>
      <c r="O106" s="57">
        <v>9</v>
      </c>
      <c r="P106" s="57">
        <v>0</v>
      </c>
      <c r="Q106" s="57">
        <v>0</v>
      </c>
      <c r="R106" s="57">
        <v>7</v>
      </c>
      <c r="S106" s="57">
        <v>8</v>
      </c>
      <c r="T106" s="57">
        <v>10</v>
      </c>
      <c r="U106" s="57">
        <v>6</v>
      </c>
      <c r="V106" s="57">
        <v>0</v>
      </c>
      <c r="W106" s="57">
        <v>4</v>
      </c>
      <c r="X106" s="57"/>
      <c r="Y106" s="57"/>
      <c r="Z106" s="57"/>
      <c r="AA106" s="94">
        <f>IF((A106&gt;=Pareto!$M$2),IF(('Raw Data'!A106&lt;=Pareto!$O$2),1,0),0)</f>
        <v>0</v>
      </c>
    </row>
    <row r="107" spans="1:27">
      <c r="A107" s="97">
        <v>43034</v>
      </c>
      <c r="B107" s="52">
        <f t="shared" si="5"/>
        <v>0.92300000000000004</v>
      </c>
      <c r="C107" s="53">
        <v>0.97</v>
      </c>
      <c r="D107" s="54">
        <v>1000</v>
      </c>
      <c r="E107" s="56">
        <f t="shared" si="6"/>
        <v>77</v>
      </c>
      <c r="F107" s="57">
        <v>6</v>
      </c>
      <c r="G107" s="57">
        <v>7</v>
      </c>
      <c r="H107" s="57">
        <v>5</v>
      </c>
      <c r="I107" s="57">
        <v>8</v>
      </c>
      <c r="J107" s="57">
        <v>2</v>
      </c>
      <c r="K107" s="57">
        <v>6</v>
      </c>
      <c r="L107" s="57">
        <v>0</v>
      </c>
      <c r="M107" s="57">
        <v>0</v>
      </c>
      <c r="N107" s="57">
        <v>5</v>
      </c>
      <c r="O107" s="57">
        <v>7</v>
      </c>
      <c r="P107" s="57">
        <v>0</v>
      </c>
      <c r="Q107" s="57">
        <v>8</v>
      </c>
      <c r="R107" s="57">
        <v>5</v>
      </c>
      <c r="S107" s="57">
        <v>3</v>
      </c>
      <c r="T107" s="57">
        <v>7</v>
      </c>
      <c r="U107" s="57">
        <v>5</v>
      </c>
      <c r="V107" s="57">
        <v>0</v>
      </c>
      <c r="W107" s="57">
        <v>3</v>
      </c>
      <c r="X107" s="57"/>
      <c r="Y107" s="57"/>
      <c r="Z107" s="57"/>
      <c r="AA107" s="94">
        <f>IF((A107&gt;=Pareto!$M$2),IF(('Raw Data'!A107&lt;=Pareto!$O$2),1,0),0)</f>
        <v>0</v>
      </c>
    </row>
    <row r="108" spans="1:27">
      <c r="A108" s="97">
        <v>43036</v>
      </c>
      <c r="B108" s="52">
        <f t="shared" si="5"/>
        <v>0.93199999999999994</v>
      </c>
      <c r="C108" s="53">
        <v>0.97</v>
      </c>
      <c r="D108" s="54">
        <v>1000</v>
      </c>
      <c r="E108" s="56">
        <f t="shared" si="6"/>
        <v>68</v>
      </c>
      <c r="F108" s="57">
        <v>7</v>
      </c>
      <c r="G108" s="57">
        <v>8</v>
      </c>
      <c r="H108" s="57">
        <v>6</v>
      </c>
      <c r="I108" s="57">
        <v>9</v>
      </c>
      <c r="J108" s="57">
        <v>3</v>
      </c>
      <c r="K108" s="57">
        <v>5</v>
      </c>
      <c r="L108" s="57">
        <v>0</v>
      </c>
      <c r="M108" s="57">
        <v>0</v>
      </c>
      <c r="N108" s="57">
        <v>6</v>
      </c>
      <c r="O108" s="57">
        <v>2</v>
      </c>
      <c r="P108" s="57">
        <v>0</v>
      </c>
      <c r="Q108" s="57">
        <v>7</v>
      </c>
      <c r="R108" s="57">
        <v>0</v>
      </c>
      <c r="S108" s="57">
        <v>4</v>
      </c>
      <c r="T108" s="57">
        <v>6</v>
      </c>
      <c r="U108" s="57">
        <v>0</v>
      </c>
      <c r="V108" s="57">
        <v>0</v>
      </c>
      <c r="W108" s="57">
        <v>5</v>
      </c>
      <c r="X108" s="57"/>
      <c r="Y108" s="57"/>
      <c r="Z108" s="57"/>
      <c r="AA108" s="94">
        <f>IF((A108&gt;=Pareto!$M$2),IF(('Raw Data'!A108&lt;=Pareto!$O$2),1,0),0)</f>
        <v>0</v>
      </c>
    </row>
    <row r="109" spans="1:27">
      <c r="A109" s="97">
        <v>43037</v>
      </c>
      <c r="B109" s="52">
        <f t="shared" si="5"/>
        <v>0.93909090909090909</v>
      </c>
      <c r="C109" s="53">
        <v>0.97</v>
      </c>
      <c r="D109" s="54">
        <v>1100</v>
      </c>
      <c r="E109" s="56">
        <f t="shared" si="6"/>
        <v>67</v>
      </c>
      <c r="F109" s="57">
        <v>8</v>
      </c>
      <c r="G109" s="57">
        <v>7</v>
      </c>
      <c r="H109" s="57">
        <v>5</v>
      </c>
      <c r="I109" s="57">
        <v>6</v>
      </c>
      <c r="J109" s="57">
        <v>2</v>
      </c>
      <c r="K109" s="57">
        <v>4</v>
      </c>
      <c r="L109" s="57">
        <v>1</v>
      </c>
      <c r="M109" s="57">
        <v>0</v>
      </c>
      <c r="N109" s="57">
        <v>5</v>
      </c>
      <c r="O109" s="57">
        <v>3</v>
      </c>
      <c r="P109" s="57">
        <v>0</v>
      </c>
      <c r="Q109" s="57">
        <v>10</v>
      </c>
      <c r="R109" s="57">
        <v>2</v>
      </c>
      <c r="S109" s="57">
        <v>3</v>
      </c>
      <c r="T109" s="57">
        <v>8</v>
      </c>
      <c r="U109" s="57">
        <v>0</v>
      </c>
      <c r="V109" s="57">
        <v>0</v>
      </c>
      <c r="W109" s="57">
        <v>3</v>
      </c>
      <c r="X109" s="57"/>
      <c r="Y109" s="57"/>
      <c r="Z109" s="57"/>
      <c r="AA109" s="94">
        <f>IF((A109&gt;=Pareto!$M$2),IF(('Raw Data'!A109&lt;=Pareto!$O$2),1,0),0)</f>
        <v>0</v>
      </c>
    </row>
    <row r="110" spans="1:27">
      <c r="A110" s="97">
        <v>43038</v>
      </c>
      <c r="B110" s="52">
        <f t="shared" si="5"/>
        <v>0.93090909090909091</v>
      </c>
      <c r="C110" s="53">
        <v>0.97</v>
      </c>
      <c r="D110" s="70">
        <v>1100</v>
      </c>
      <c r="E110" s="56">
        <f t="shared" si="6"/>
        <v>76</v>
      </c>
      <c r="F110" s="57">
        <v>7</v>
      </c>
      <c r="G110" s="57">
        <v>6</v>
      </c>
      <c r="H110" s="57">
        <v>8</v>
      </c>
      <c r="I110" s="57">
        <v>5</v>
      </c>
      <c r="J110" s="57">
        <v>3</v>
      </c>
      <c r="K110" s="57">
        <v>5</v>
      </c>
      <c r="L110" s="57">
        <v>0</v>
      </c>
      <c r="M110" s="57">
        <v>0</v>
      </c>
      <c r="N110" s="57">
        <v>7</v>
      </c>
      <c r="O110" s="57">
        <v>4</v>
      </c>
      <c r="P110" s="57">
        <v>0</v>
      </c>
      <c r="Q110" s="57">
        <v>0</v>
      </c>
      <c r="R110" s="57">
        <v>5</v>
      </c>
      <c r="S110" s="57">
        <v>5</v>
      </c>
      <c r="T110" s="57">
        <v>10</v>
      </c>
      <c r="U110" s="57">
        <v>5</v>
      </c>
      <c r="V110" s="57">
        <v>0</v>
      </c>
      <c r="W110" s="57">
        <v>6</v>
      </c>
      <c r="X110" s="57"/>
      <c r="Y110" s="57"/>
      <c r="Z110" s="57"/>
      <c r="AA110" s="94">
        <f>IF((A110&gt;=Pareto!$M$2),IF(('Raw Data'!A110&lt;=Pareto!$O$2),1,0),0)</f>
        <v>0</v>
      </c>
    </row>
    <row r="111" spans="1:27">
      <c r="A111" s="97">
        <v>43039</v>
      </c>
      <c r="B111" s="52">
        <f t="shared" si="5"/>
        <v>0.9458333333333333</v>
      </c>
      <c r="C111" s="53">
        <v>0.97</v>
      </c>
      <c r="D111" s="54">
        <v>1200</v>
      </c>
      <c r="E111" s="56">
        <f t="shared" si="6"/>
        <v>65</v>
      </c>
      <c r="F111" s="57">
        <v>8</v>
      </c>
      <c r="G111" s="57">
        <v>5</v>
      </c>
      <c r="H111" s="57">
        <v>4</v>
      </c>
      <c r="I111" s="57">
        <v>6</v>
      </c>
      <c r="J111" s="57">
        <v>5</v>
      </c>
      <c r="K111" s="57">
        <v>3</v>
      </c>
      <c r="L111" s="57">
        <v>0</v>
      </c>
      <c r="M111" s="57">
        <v>0</v>
      </c>
      <c r="N111" s="57">
        <v>8</v>
      </c>
      <c r="O111" s="57">
        <v>5</v>
      </c>
      <c r="P111" s="57">
        <v>0</v>
      </c>
      <c r="Q111" s="57">
        <v>0</v>
      </c>
      <c r="R111" s="57">
        <v>4</v>
      </c>
      <c r="S111" s="57">
        <v>6</v>
      </c>
      <c r="T111" s="57">
        <v>8</v>
      </c>
      <c r="U111" s="57">
        <v>0</v>
      </c>
      <c r="V111" s="57">
        <v>0</v>
      </c>
      <c r="W111" s="57">
        <v>3</v>
      </c>
      <c r="X111" s="57"/>
      <c r="Y111" s="57"/>
      <c r="Z111" s="57"/>
      <c r="AA111" s="94">
        <f>IF((A111&gt;=Pareto!$M$2),IF(('Raw Data'!A111&lt;=Pareto!$O$2),1,0),0)</f>
        <v>0</v>
      </c>
    </row>
    <row r="112" spans="1:27">
      <c r="A112" s="97">
        <v>43040</v>
      </c>
      <c r="B112" s="52">
        <f>IFERROR(1-(E112/D112),"")</f>
        <v>0.9425</v>
      </c>
      <c r="C112" s="53">
        <v>0.97</v>
      </c>
      <c r="D112" s="54">
        <v>1200</v>
      </c>
      <c r="E112" s="56">
        <f t="shared" si="6"/>
        <v>69</v>
      </c>
      <c r="F112" s="57">
        <v>7</v>
      </c>
      <c r="G112" s="57">
        <v>5</v>
      </c>
      <c r="H112" s="57">
        <v>8</v>
      </c>
      <c r="I112" s="57">
        <v>7</v>
      </c>
      <c r="J112" s="57">
        <v>0</v>
      </c>
      <c r="K112" s="57">
        <v>5</v>
      </c>
      <c r="L112" s="57">
        <v>0</v>
      </c>
      <c r="M112" s="57">
        <v>0</v>
      </c>
      <c r="N112" s="57">
        <v>8</v>
      </c>
      <c r="O112" s="57">
        <v>3</v>
      </c>
      <c r="P112" s="57">
        <v>0</v>
      </c>
      <c r="Q112" s="57">
        <v>0</v>
      </c>
      <c r="R112" s="57">
        <v>5</v>
      </c>
      <c r="S112" s="57">
        <v>6</v>
      </c>
      <c r="T112" s="57">
        <v>10</v>
      </c>
      <c r="U112" s="57">
        <v>2</v>
      </c>
      <c r="V112" s="57">
        <v>0</v>
      </c>
      <c r="W112" s="57">
        <v>3</v>
      </c>
      <c r="X112" s="57"/>
      <c r="Y112" s="57"/>
      <c r="Z112" s="57"/>
      <c r="AA112" s="94">
        <f>IF((A112&gt;=Pareto!$M$2),IF(('Raw Data'!A112&lt;=Pareto!$O$2),1,0),0)</f>
        <v>0</v>
      </c>
    </row>
    <row r="113" spans="1:27">
      <c r="A113" s="97">
        <v>43041</v>
      </c>
      <c r="B113" s="52">
        <f t="shared" si="5"/>
        <v>0.93478260869565222</v>
      </c>
      <c r="C113" s="53">
        <v>0.97</v>
      </c>
      <c r="D113" s="54">
        <v>1150</v>
      </c>
      <c r="E113" s="56">
        <f t="shared" si="6"/>
        <v>75</v>
      </c>
      <c r="F113" s="57">
        <v>6</v>
      </c>
      <c r="G113" s="57">
        <v>8</v>
      </c>
      <c r="H113" s="57">
        <v>5</v>
      </c>
      <c r="I113" s="57">
        <v>6</v>
      </c>
      <c r="J113" s="57">
        <v>0</v>
      </c>
      <c r="K113" s="57">
        <v>8</v>
      </c>
      <c r="L113" s="57">
        <v>0</v>
      </c>
      <c r="M113" s="57">
        <v>0</v>
      </c>
      <c r="N113" s="57">
        <v>7</v>
      </c>
      <c r="O113" s="57">
        <v>4</v>
      </c>
      <c r="P113" s="57">
        <v>0</v>
      </c>
      <c r="Q113" s="57">
        <v>7</v>
      </c>
      <c r="R113" s="57">
        <v>4</v>
      </c>
      <c r="S113" s="57">
        <v>0</v>
      </c>
      <c r="T113" s="57">
        <v>7</v>
      </c>
      <c r="U113" s="57">
        <v>3</v>
      </c>
      <c r="V113" s="57">
        <v>5</v>
      </c>
      <c r="W113" s="57">
        <v>5</v>
      </c>
      <c r="X113" s="57"/>
      <c r="Y113" s="57"/>
      <c r="Z113" s="57"/>
      <c r="AA113" s="94">
        <f>IF((A113&gt;=Pareto!$M$2),IF(('Raw Data'!A113&lt;=Pareto!$O$2),1,0),0)</f>
        <v>0</v>
      </c>
    </row>
    <row r="114" spans="1:27">
      <c r="A114" s="97">
        <v>43042</v>
      </c>
      <c r="B114" s="52" t="str">
        <f t="shared" si="5"/>
        <v/>
      </c>
      <c r="C114" s="53">
        <v>0.97</v>
      </c>
      <c r="D114" s="54"/>
      <c r="E114" s="56">
        <f t="shared" si="6"/>
        <v>0</v>
      </c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94">
        <f>IF((A114&gt;=Pareto!$M$2),IF(('Raw Data'!A114&lt;=Pareto!$O$2),1,0),0)</f>
        <v>0</v>
      </c>
    </row>
    <row r="115" spans="1:27">
      <c r="A115" s="97">
        <v>43043</v>
      </c>
      <c r="B115" s="52">
        <f t="shared" si="5"/>
        <v>0.94618473895582333</v>
      </c>
      <c r="C115" s="53">
        <v>0.97</v>
      </c>
      <c r="D115" s="54">
        <v>1245</v>
      </c>
      <c r="E115" s="56">
        <f t="shared" si="6"/>
        <v>67</v>
      </c>
      <c r="F115" s="57">
        <v>5</v>
      </c>
      <c r="G115" s="57">
        <v>7</v>
      </c>
      <c r="H115" s="57">
        <v>8</v>
      </c>
      <c r="I115" s="57">
        <v>4</v>
      </c>
      <c r="J115" s="57"/>
      <c r="K115" s="57">
        <v>7</v>
      </c>
      <c r="L115" s="57">
        <v>0</v>
      </c>
      <c r="M115" s="57">
        <v>0</v>
      </c>
      <c r="N115" s="57">
        <v>5</v>
      </c>
      <c r="O115" s="57">
        <v>3</v>
      </c>
      <c r="P115" s="57">
        <v>0</v>
      </c>
      <c r="Q115" s="57">
        <v>6</v>
      </c>
      <c r="R115" s="57">
        <v>2</v>
      </c>
      <c r="S115" s="57">
        <v>7</v>
      </c>
      <c r="T115" s="57">
        <v>6</v>
      </c>
      <c r="U115" s="57">
        <v>2</v>
      </c>
      <c r="V115" s="57">
        <v>0</v>
      </c>
      <c r="W115" s="57">
        <v>5</v>
      </c>
      <c r="X115" s="57"/>
      <c r="Y115" s="57"/>
      <c r="Z115" s="57"/>
      <c r="AA115" s="94">
        <f>IF((A115&gt;=Pareto!$M$2),IF(('Raw Data'!A115&lt;=Pareto!$O$2),1,0),0)</f>
        <v>0</v>
      </c>
    </row>
    <row r="116" spans="1:27">
      <c r="A116" s="97">
        <v>43044</v>
      </c>
      <c r="B116" s="52">
        <f t="shared" si="5"/>
        <v>0.92242424242424237</v>
      </c>
      <c r="C116" s="53">
        <v>0.97</v>
      </c>
      <c r="D116" s="54">
        <v>825</v>
      </c>
      <c r="E116" s="56">
        <f t="shared" si="6"/>
        <v>64</v>
      </c>
      <c r="F116" s="57">
        <v>8</v>
      </c>
      <c r="G116" s="57">
        <v>6</v>
      </c>
      <c r="H116" s="57">
        <v>4</v>
      </c>
      <c r="I116" s="57">
        <v>5</v>
      </c>
      <c r="J116" s="57"/>
      <c r="K116" s="57">
        <v>3</v>
      </c>
      <c r="L116" s="57">
        <v>0</v>
      </c>
      <c r="M116" s="57">
        <v>0</v>
      </c>
      <c r="N116" s="57">
        <v>4</v>
      </c>
      <c r="O116" s="57">
        <v>7</v>
      </c>
      <c r="P116" s="57">
        <v>0</v>
      </c>
      <c r="Q116" s="57">
        <v>5</v>
      </c>
      <c r="R116" s="57">
        <v>4</v>
      </c>
      <c r="S116" s="57">
        <v>3</v>
      </c>
      <c r="T116" s="57">
        <v>7</v>
      </c>
      <c r="U116" s="57">
        <v>5</v>
      </c>
      <c r="V116" s="57">
        <v>0</v>
      </c>
      <c r="W116" s="57">
        <v>3</v>
      </c>
      <c r="X116" s="57"/>
      <c r="Y116" s="57"/>
      <c r="Z116" s="57"/>
      <c r="AA116" s="94">
        <f>IF((A116&gt;=Pareto!$M$2),IF(('Raw Data'!A116&lt;=Pareto!$O$2),1,0),0)</f>
        <v>0</v>
      </c>
    </row>
    <row r="117" spans="1:27">
      <c r="A117" s="97">
        <v>43045</v>
      </c>
      <c r="B117" s="52">
        <f t="shared" si="5"/>
        <v>0.93163265306122445</v>
      </c>
      <c r="C117" s="53">
        <v>0.97</v>
      </c>
      <c r="D117" s="54">
        <v>980</v>
      </c>
      <c r="E117" s="56">
        <f t="shared" si="6"/>
        <v>67</v>
      </c>
      <c r="F117" s="57">
        <v>6</v>
      </c>
      <c r="G117" s="57">
        <v>5</v>
      </c>
      <c r="H117" s="57">
        <v>6</v>
      </c>
      <c r="I117" s="57">
        <v>7</v>
      </c>
      <c r="J117" s="57"/>
      <c r="K117" s="57">
        <v>6</v>
      </c>
      <c r="L117" s="57">
        <v>0</v>
      </c>
      <c r="M117" s="57">
        <v>0</v>
      </c>
      <c r="N117" s="57">
        <v>5</v>
      </c>
      <c r="O117" s="57">
        <v>3</v>
      </c>
      <c r="P117" s="57">
        <v>0</v>
      </c>
      <c r="Q117" s="57">
        <v>6</v>
      </c>
      <c r="R117" s="57">
        <v>3</v>
      </c>
      <c r="S117" s="57">
        <v>7</v>
      </c>
      <c r="T117" s="57">
        <v>5</v>
      </c>
      <c r="U117" s="57">
        <v>3</v>
      </c>
      <c r="V117" s="57">
        <v>0</v>
      </c>
      <c r="W117" s="57">
        <v>5</v>
      </c>
      <c r="X117" s="57"/>
      <c r="Y117" s="57"/>
      <c r="Z117" s="57"/>
      <c r="AA117" s="94">
        <f>IF((A117&gt;=Pareto!$M$2),IF(('Raw Data'!A117&lt;=Pareto!$O$2),1,0),0)</f>
        <v>0</v>
      </c>
    </row>
    <row r="118" spans="1:27">
      <c r="A118" s="97">
        <v>43046</v>
      </c>
      <c r="B118" s="52">
        <f t="shared" si="5"/>
        <v>0.8927272727272727</v>
      </c>
      <c r="C118" s="53">
        <v>0.97</v>
      </c>
      <c r="D118" s="54">
        <v>550</v>
      </c>
      <c r="E118" s="56">
        <f t="shared" si="6"/>
        <v>59</v>
      </c>
      <c r="F118" s="57">
        <v>5</v>
      </c>
      <c r="G118" s="57">
        <v>8</v>
      </c>
      <c r="H118" s="57">
        <v>5</v>
      </c>
      <c r="I118" s="57">
        <v>4</v>
      </c>
      <c r="J118" s="57"/>
      <c r="K118" s="57">
        <v>3</v>
      </c>
      <c r="L118" s="57">
        <v>1</v>
      </c>
      <c r="M118" s="57"/>
      <c r="N118" s="57">
        <v>3</v>
      </c>
      <c r="O118" s="57"/>
      <c r="P118" s="57"/>
      <c r="Q118" s="57">
        <v>7</v>
      </c>
      <c r="R118" s="57">
        <v>5</v>
      </c>
      <c r="S118" s="57">
        <v>6</v>
      </c>
      <c r="T118" s="57">
        <v>4</v>
      </c>
      <c r="U118" s="57">
        <v>2</v>
      </c>
      <c r="V118" s="57">
        <v>3</v>
      </c>
      <c r="W118" s="57">
        <v>3</v>
      </c>
      <c r="X118" s="57"/>
      <c r="Y118" s="57"/>
      <c r="Z118" s="57"/>
      <c r="AA118" s="94">
        <f>IF((A118&gt;=Pareto!$M$2),IF(('Raw Data'!A118&lt;=Pareto!$O$2),1,0),0)</f>
        <v>0</v>
      </c>
    </row>
    <row r="119" spans="1:27">
      <c r="A119" s="97">
        <v>43047</v>
      </c>
      <c r="B119" s="52">
        <f t="shared" si="5"/>
        <v>0.90769230769230769</v>
      </c>
      <c r="C119" s="53">
        <v>0.97</v>
      </c>
      <c r="D119" s="54">
        <v>650</v>
      </c>
      <c r="E119" s="56">
        <f t="shared" si="6"/>
        <v>60</v>
      </c>
      <c r="F119" s="57">
        <v>3</v>
      </c>
      <c r="G119" s="57">
        <v>8</v>
      </c>
      <c r="H119" s="57">
        <v>7</v>
      </c>
      <c r="I119" s="57">
        <v>6</v>
      </c>
      <c r="J119" s="57">
        <v>0</v>
      </c>
      <c r="K119" s="57">
        <v>0</v>
      </c>
      <c r="L119" s="57">
        <v>0</v>
      </c>
      <c r="M119" s="57">
        <v>0</v>
      </c>
      <c r="N119" s="57">
        <v>2</v>
      </c>
      <c r="O119" s="57"/>
      <c r="P119" s="57"/>
      <c r="Q119" s="57">
        <v>6</v>
      </c>
      <c r="R119" s="57">
        <v>8</v>
      </c>
      <c r="S119" s="57">
        <v>8</v>
      </c>
      <c r="T119" s="57">
        <v>6</v>
      </c>
      <c r="U119" s="57">
        <v>3</v>
      </c>
      <c r="V119" s="57">
        <v>0</v>
      </c>
      <c r="W119" s="57">
        <v>3</v>
      </c>
      <c r="X119" s="57"/>
      <c r="Y119" s="57"/>
      <c r="Z119" s="57"/>
      <c r="AA119" s="94">
        <f>IF((A119&gt;=Pareto!$M$2),IF(('Raw Data'!A119&lt;=Pareto!$O$2),1,0),0)</f>
        <v>0</v>
      </c>
    </row>
    <row r="120" spans="1:27">
      <c r="A120" s="97">
        <v>43048</v>
      </c>
      <c r="B120" s="52">
        <f t="shared" si="5"/>
        <v>0.93733333333333335</v>
      </c>
      <c r="C120" s="53">
        <v>0.97</v>
      </c>
      <c r="D120" s="54">
        <v>750</v>
      </c>
      <c r="E120" s="56">
        <f t="shared" si="6"/>
        <v>47</v>
      </c>
      <c r="F120" s="57">
        <v>5</v>
      </c>
      <c r="G120" s="57">
        <v>6</v>
      </c>
      <c r="H120" s="57">
        <v>5</v>
      </c>
      <c r="I120" s="57">
        <v>3</v>
      </c>
      <c r="J120" s="57">
        <v>0</v>
      </c>
      <c r="K120" s="57">
        <v>2</v>
      </c>
      <c r="L120" s="57">
        <v>1</v>
      </c>
      <c r="M120" s="57">
        <v>0</v>
      </c>
      <c r="N120" s="57">
        <v>5</v>
      </c>
      <c r="O120" s="57">
        <v>3</v>
      </c>
      <c r="P120" s="57">
        <v>0</v>
      </c>
      <c r="Q120" s="57">
        <v>6</v>
      </c>
      <c r="R120" s="57">
        <v>2</v>
      </c>
      <c r="S120" s="57">
        <v>3</v>
      </c>
      <c r="T120" s="57">
        <v>4</v>
      </c>
      <c r="U120" s="57">
        <v>2</v>
      </c>
      <c r="V120" s="57">
        <v>0</v>
      </c>
      <c r="W120" s="57">
        <v>0</v>
      </c>
      <c r="X120" s="57"/>
      <c r="Y120" s="57"/>
      <c r="Z120" s="57"/>
      <c r="AA120" s="94">
        <f>IF((A120&gt;=Pareto!$M$2),IF(('Raw Data'!A120&lt;=Pareto!$O$2),1,0),0)</f>
        <v>0</v>
      </c>
    </row>
    <row r="121" spans="1:27">
      <c r="A121" s="97">
        <v>43049</v>
      </c>
      <c r="B121" s="52" t="str">
        <f t="shared" si="5"/>
        <v/>
      </c>
      <c r="C121" s="53">
        <v>0.97</v>
      </c>
      <c r="D121" s="54"/>
      <c r="E121" s="56">
        <f t="shared" si="6"/>
        <v>0</v>
      </c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94">
        <f>IF((A121&gt;=Pareto!$M$2),IF(('Raw Data'!A121&lt;=Pareto!$O$2),1,0),0)</f>
        <v>0</v>
      </c>
    </row>
    <row r="122" spans="1:27">
      <c r="A122" s="97">
        <v>43050</v>
      </c>
      <c r="B122" s="52">
        <f t="shared" si="5"/>
        <v>0.95499999999999996</v>
      </c>
      <c r="C122" s="53">
        <v>0.97</v>
      </c>
      <c r="D122" s="54">
        <v>1200</v>
      </c>
      <c r="E122" s="56">
        <f t="shared" si="6"/>
        <v>54</v>
      </c>
      <c r="F122" s="57">
        <v>6</v>
      </c>
      <c r="G122" s="57">
        <v>7</v>
      </c>
      <c r="H122" s="57">
        <v>5</v>
      </c>
      <c r="I122" s="57">
        <v>4</v>
      </c>
      <c r="J122" s="57">
        <v>0</v>
      </c>
      <c r="K122" s="57">
        <v>2</v>
      </c>
      <c r="L122" s="57">
        <v>0</v>
      </c>
      <c r="M122" s="57">
        <v>0</v>
      </c>
      <c r="N122" s="57">
        <v>5</v>
      </c>
      <c r="O122" s="57">
        <v>3</v>
      </c>
      <c r="P122" s="57">
        <v>0</v>
      </c>
      <c r="Q122" s="57">
        <v>5</v>
      </c>
      <c r="R122" s="57">
        <v>4</v>
      </c>
      <c r="S122" s="57">
        <v>3</v>
      </c>
      <c r="T122" s="57">
        <v>5</v>
      </c>
      <c r="U122" s="57">
        <v>3</v>
      </c>
      <c r="V122" s="57">
        <v>0</v>
      </c>
      <c r="W122" s="57">
        <v>2</v>
      </c>
      <c r="X122" s="57"/>
      <c r="Y122" s="57"/>
      <c r="Z122" s="57"/>
      <c r="AA122" s="94">
        <f>IF((A122&gt;=Pareto!$M$2),IF(('Raw Data'!A122&lt;=Pareto!$O$2),1,0),0)</f>
        <v>0</v>
      </c>
    </row>
    <row r="123" spans="1:27">
      <c r="A123" s="97">
        <v>43051</v>
      </c>
      <c r="B123" s="52">
        <f t="shared" si="5"/>
        <v>0.95042735042735038</v>
      </c>
      <c r="C123" s="53">
        <v>0.97</v>
      </c>
      <c r="D123" s="54">
        <v>1170</v>
      </c>
      <c r="E123" s="56">
        <f t="shared" si="6"/>
        <v>58</v>
      </c>
      <c r="F123" s="57">
        <v>5</v>
      </c>
      <c r="G123" s="57">
        <v>8</v>
      </c>
      <c r="H123" s="57">
        <v>4</v>
      </c>
      <c r="I123" s="57">
        <v>3</v>
      </c>
      <c r="J123" s="57">
        <v>0</v>
      </c>
      <c r="K123" s="57">
        <v>5</v>
      </c>
      <c r="L123" s="57">
        <v>0</v>
      </c>
      <c r="M123" s="57">
        <v>0</v>
      </c>
      <c r="N123" s="57">
        <v>6</v>
      </c>
      <c r="O123" s="57">
        <v>4</v>
      </c>
      <c r="P123" s="57">
        <v>0</v>
      </c>
      <c r="Q123" s="57">
        <v>6</v>
      </c>
      <c r="R123" s="57">
        <v>5</v>
      </c>
      <c r="S123" s="57">
        <v>4</v>
      </c>
      <c r="T123" s="57">
        <v>3</v>
      </c>
      <c r="U123" s="57">
        <v>2</v>
      </c>
      <c r="V123" s="57">
        <v>0</v>
      </c>
      <c r="W123" s="57">
        <v>3</v>
      </c>
      <c r="X123" s="57"/>
      <c r="Y123" s="57"/>
      <c r="Z123" s="57"/>
      <c r="AA123" s="94">
        <f>IF((A123&gt;=Pareto!$M$2),IF(('Raw Data'!A123&lt;=Pareto!$O$2),1,0),0)</f>
        <v>0</v>
      </c>
    </row>
    <row r="124" spans="1:27">
      <c r="A124" s="97">
        <v>43052</v>
      </c>
      <c r="B124" s="52">
        <f t="shared" si="5"/>
        <v>0.95</v>
      </c>
      <c r="C124" s="53">
        <v>0.97</v>
      </c>
      <c r="D124" s="54">
        <v>1200</v>
      </c>
      <c r="E124" s="56">
        <f t="shared" si="6"/>
        <v>60</v>
      </c>
      <c r="F124" s="57">
        <v>6</v>
      </c>
      <c r="G124" s="57">
        <v>5</v>
      </c>
      <c r="H124" s="57">
        <v>6</v>
      </c>
      <c r="I124" s="57">
        <v>5</v>
      </c>
      <c r="J124" s="57">
        <v>0</v>
      </c>
      <c r="K124" s="57">
        <v>3</v>
      </c>
      <c r="L124" s="57">
        <v>0</v>
      </c>
      <c r="M124" s="57">
        <v>0</v>
      </c>
      <c r="N124" s="57">
        <v>5</v>
      </c>
      <c r="O124" s="57">
        <v>6</v>
      </c>
      <c r="P124" s="57">
        <v>0</v>
      </c>
      <c r="Q124" s="57">
        <v>7</v>
      </c>
      <c r="R124" s="57">
        <v>3</v>
      </c>
      <c r="S124" s="57">
        <v>5</v>
      </c>
      <c r="T124" s="57">
        <v>3</v>
      </c>
      <c r="U124" s="57">
        <v>2</v>
      </c>
      <c r="V124" s="57">
        <v>0</v>
      </c>
      <c r="W124" s="57">
        <v>4</v>
      </c>
      <c r="X124" s="57"/>
      <c r="Y124" s="57"/>
      <c r="Z124" s="57"/>
      <c r="AA124" s="94">
        <f>IF((A124&gt;=Pareto!$M$2),IF(('Raw Data'!A124&lt;=Pareto!$O$2),1,0),0)</f>
        <v>0</v>
      </c>
    </row>
    <row r="125" spans="1:27">
      <c r="A125" s="97">
        <v>43053</v>
      </c>
      <c r="B125" s="52">
        <f t="shared" si="5"/>
        <v>0.94325581395348834</v>
      </c>
      <c r="C125" s="53">
        <v>0.97</v>
      </c>
      <c r="D125" s="54">
        <v>1075</v>
      </c>
      <c r="E125" s="56">
        <f t="shared" si="6"/>
        <v>61</v>
      </c>
      <c r="F125" s="57">
        <v>5</v>
      </c>
      <c r="G125" s="57">
        <v>7</v>
      </c>
      <c r="H125" s="57">
        <v>5</v>
      </c>
      <c r="I125" s="57">
        <v>4</v>
      </c>
      <c r="J125" s="57">
        <v>0</v>
      </c>
      <c r="K125" s="57">
        <v>6</v>
      </c>
      <c r="L125" s="57">
        <v>0</v>
      </c>
      <c r="M125" s="57">
        <v>0</v>
      </c>
      <c r="N125" s="57">
        <v>4</v>
      </c>
      <c r="O125" s="57">
        <v>5</v>
      </c>
      <c r="P125" s="57">
        <v>0</v>
      </c>
      <c r="Q125" s="57">
        <v>6</v>
      </c>
      <c r="R125" s="57">
        <v>7</v>
      </c>
      <c r="S125" s="57">
        <v>4</v>
      </c>
      <c r="T125" s="57">
        <v>5</v>
      </c>
      <c r="U125" s="57">
        <v>3</v>
      </c>
      <c r="V125" s="57">
        <v>0</v>
      </c>
      <c r="W125" s="57">
        <v>0</v>
      </c>
      <c r="X125" s="57"/>
      <c r="Y125" s="57"/>
      <c r="Z125" s="57"/>
      <c r="AA125" s="94">
        <f>IF((A125&gt;=Pareto!$M$2),IF(('Raw Data'!A125&lt;=Pareto!$O$2),1,0),0)</f>
        <v>0</v>
      </c>
    </row>
    <row r="126" spans="1:27">
      <c r="A126" s="97">
        <v>43054</v>
      </c>
      <c r="B126" s="52">
        <f t="shared" si="5"/>
        <v>0.95598455598455601</v>
      </c>
      <c r="C126" s="53">
        <v>0.97</v>
      </c>
      <c r="D126" s="54">
        <v>1295</v>
      </c>
      <c r="E126" s="56">
        <f t="shared" si="6"/>
        <v>57</v>
      </c>
      <c r="F126" s="57">
        <v>6</v>
      </c>
      <c r="G126" s="57">
        <v>8</v>
      </c>
      <c r="H126" s="57">
        <v>4</v>
      </c>
      <c r="I126" s="57">
        <v>5</v>
      </c>
      <c r="J126" s="57">
        <v>0</v>
      </c>
      <c r="K126" s="57">
        <v>4</v>
      </c>
      <c r="L126" s="57">
        <v>0</v>
      </c>
      <c r="M126" s="57">
        <v>0</v>
      </c>
      <c r="N126" s="57">
        <v>3</v>
      </c>
      <c r="O126" s="57">
        <v>6</v>
      </c>
      <c r="P126" s="57">
        <v>0</v>
      </c>
      <c r="Q126" s="57">
        <v>5</v>
      </c>
      <c r="R126" s="57">
        <v>3</v>
      </c>
      <c r="S126" s="57">
        <v>6</v>
      </c>
      <c r="T126" s="57">
        <v>0</v>
      </c>
      <c r="U126" s="57">
        <v>5</v>
      </c>
      <c r="V126" s="57">
        <v>0</v>
      </c>
      <c r="W126" s="57">
        <v>2</v>
      </c>
      <c r="X126" s="57"/>
      <c r="Y126" s="57"/>
      <c r="Z126" s="57"/>
      <c r="AA126" s="94">
        <f>IF((A126&gt;=Pareto!$M$2),IF(('Raw Data'!A126&lt;=Pareto!$O$2),1,0),0)</f>
        <v>0</v>
      </c>
    </row>
    <row r="127" spans="1:27">
      <c r="A127" s="97">
        <v>43055</v>
      </c>
      <c r="B127" s="52">
        <f t="shared" si="5"/>
        <v>0.93874999999999997</v>
      </c>
      <c r="C127" s="53">
        <v>0.97</v>
      </c>
      <c r="D127" s="54">
        <v>800</v>
      </c>
      <c r="E127" s="56">
        <f t="shared" si="6"/>
        <v>49</v>
      </c>
      <c r="F127" s="57">
        <v>5</v>
      </c>
      <c r="G127" s="57">
        <v>7</v>
      </c>
      <c r="H127" s="57">
        <v>3</v>
      </c>
      <c r="I127" s="57">
        <v>4</v>
      </c>
      <c r="J127" s="57">
        <v>0</v>
      </c>
      <c r="K127" s="57">
        <v>2</v>
      </c>
      <c r="L127" s="57">
        <v>1</v>
      </c>
      <c r="M127" s="57">
        <v>0</v>
      </c>
      <c r="N127" s="57">
        <v>5</v>
      </c>
      <c r="O127" s="57">
        <v>5</v>
      </c>
      <c r="P127" s="57">
        <v>0</v>
      </c>
      <c r="Q127" s="57">
        <v>6</v>
      </c>
      <c r="R127" s="57">
        <v>2</v>
      </c>
      <c r="S127" s="57">
        <v>4</v>
      </c>
      <c r="T127" s="57">
        <v>3</v>
      </c>
      <c r="U127" s="57">
        <v>2</v>
      </c>
      <c r="V127" s="57">
        <v>0</v>
      </c>
      <c r="W127" s="57">
        <v>0</v>
      </c>
      <c r="X127" s="57"/>
      <c r="Y127" s="57"/>
      <c r="Z127" s="57"/>
      <c r="AA127" s="94">
        <f>IF((A127&gt;=Pareto!$M$2),IF(('Raw Data'!A127&lt;=Pareto!$O$2),1,0),0)</f>
        <v>0</v>
      </c>
    </row>
    <row r="128" spans="1:27">
      <c r="A128" s="97">
        <v>43056</v>
      </c>
      <c r="B128" s="52" t="str">
        <f t="shared" si="5"/>
        <v/>
      </c>
      <c r="C128" s="53">
        <v>0.97</v>
      </c>
      <c r="D128" s="54"/>
      <c r="E128" s="56">
        <f t="shared" si="6"/>
        <v>0</v>
      </c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94">
        <f>IF((A128&gt;=Pareto!$M$2),IF(('Raw Data'!A128&lt;=Pareto!$O$2),1,0),0)</f>
        <v>0</v>
      </c>
    </row>
    <row r="129" spans="1:27">
      <c r="A129" s="97">
        <v>43057</v>
      </c>
      <c r="B129" s="52">
        <f t="shared" si="5"/>
        <v>0.95833333333333337</v>
      </c>
      <c r="C129" s="53">
        <v>0.97</v>
      </c>
      <c r="D129" s="54">
        <v>1200</v>
      </c>
      <c r="E129" s="56">
        <f t="shared" si="6"/>
        <v>50</v>
      </c>
      <c r="F129" s="57">
        <v>5</v>
      </c>
      <c r="G129" s="57">
        <v>6</v>
      </c>
      <c r="H129" s="57">
        <v>4</v>
      </c>
      <c r="I129" s="57">
        <v>3</v>
      </c>
      <c r="J129" s="57">
        <v>0</v>
      </c>
      <c r="K129" s="57">
        <v>3</v>
      </c>
      <c r="L129" s="57">
        <v>0</v>
      </c>
      <c r="M129" s="57">
        <v>0</v>
      </c>
      <c r="N129" s="57">
        <v>6</v>
      </c>
      <c r="O129" s="57">
        <v>3</v>
      </c>
      <c r="P129" s="57">
        <v>0</v>
      </c>
      <c r="Q129" s="57">
        <v>5</v>
      </c>
      <c r="R129" s="57">
        <v>3</v>
      </c>
      <c r="S129" s="57">
        <v>4</v>
      </c>
      <c r="T129" s="57">
        <v>2</v>
      </c>
      <c r="U129" s="57">
        <v>2</v>
      </c>
      <c r="V129" s="57">
        <v>0</v>
      </c>
      <c r="W129" s="57">
        <v>4</v>
      </c>
      <c r="X129" s="57"/>
      <c r="Y129" s="57"/>
      <c r="Z129" s="57"/>
      <c r="AA129" s="94">
        <f>IF((A129&gt;=Pareto!$M$2),IF(('Raw Data'!A129&lt;=Pareto!$O$2),1,0),0)</f>
        <v>0</v>
      </c>
    </row>
    <row r="130" spans="1:27">
      <c r="A130" s="97">
        <v>43058</v>
      </c>
      <c r="B130" s="52">
        <f t="shared" si="5"/>
        <v>0.95583333333333331</v>
      </c>
      <c r="C130" s="53">
        <v>0.97</v>
      </c>
      <c r="D130" s="54">
        <v>1200</v>
      </c>
      <c r="E130" s="56">
        <f t="shared" si="6"/>
        <v>53</v>
      </c>
      <c r="F130" s="57">
        <v>4</v>
      </c>
      <c r="G130" s="57">
        <v>7</v>
      </c>
      <c r="H130" s="57">
        <v>5</v>
      </c>
      <c r="I130" s="57">
        <v>4</v>
      </c>
      <c r="J130" s="57">
        <v>0</v>
      </c>
      <c r="K130" s="57">
        <v>4</v>
      </c>
      <c r="L130" s="57">
        <v>1</v>
      </c>
      <c r="M130" s="57">
        <v>0</v>
      </c>
      <c r="N130" s="57">
        <v>5</v>
      </c>
      <c r="O130" s="57">
        <v>4</v>
      </c>
      <c r="P130" s="57">
        <v>0</v>
      </c>
      <c r="Q130" s="57">
        <v>6</v>
      </c>
      <c r="R130" s="57">
        <v>3</v>
      </c>
      <c r="S130" s="57">
        <v>5</v>
      </c>
      <c r="T130" s="57">
        <v>2</v>
      </c>
      <c r="U130" s="57">
        <v>3</v>
      </c>
      <c r="V130" s="57">
        <v>0</v>
      </c>
      <c r="W130" s="57">
        <v>0</v>
      </c>
      <c r="X130" s="57"/>
      <c r="Y130" s="57"/>
      <c r="Z130" s="57"/>
      <c r="AA130" s="94">
        <f>IF((A130&gt;=Pareto!$M$2),IF(('Raw Data'!A130&lt;=Pareto!$O$2),1,0),0)</f>
        <v>0</v>
      </c>
    </row>
    <row r="131" spans="1:27">
      <c r="A131" s="97">
        <v>43059</v>
      </c>
      <c r="B131" s="52">
        <f t="shared" si="5"/>
        <v>0.94383561643835612</v>
      </c>
      <c r="C131" s="53">
        <v>0.97</v>
      </c>
      <c r="D131" s="54">
        <v>730</v>
      </c>
      <c r="E131" s="56">
        <f t="shared" si="6"/>
        <v>41</v>
      </c>
      <c r="F131" s="57">
        <v>5</v>
      </c>
      <c r="G131" s="57">
        <v>4</v>
      </c>
      <c r="H131" s="57">
        <v>3</v>
      </c>
      <c r="I131" s="57">
        <v>2</v>
      </c>
      <c r="J131" s="57">
        <v>0</v>
      </c>
      <c r="K131" s="57">
        <v>3</v>
      </c>
      <c r="L131" s="57">
        <v>0</v>
      </c>
      <c r="M131" s="57">
        <v>0</v>
      </c>
      <c r="N131" s="57">
        <v>4</v>
      </c>
      <c r="O131" s="57">
        <v>5</v>
      </c>
      <c r="P131" s="57">
        <v>0</v>
      </c>
      <c r="Q131" s="57">
        <v>3</v>
      </c>
      <c r="R131" s="57">
        <v>2</v>
      </c>
      <c r="S131" s="57">
        <v>2</v>
      </c>
      <c r="T131" s="57">
        <v>5</v>
      </c>
      <c r="U131" s="57">
        <v>3</v>
      </c>
      <c r="V131" s="57">
        <v>0</v>
      </c>
      <c r="W131" s="57">
        <v>0</v>
      </c>
      <c r="X131" s="57"/>
      <c r="Y131" s="57"/>
      <c r="Z131" s="57"/>
      <c r="AA131" s="94">
        <f>IF((A131&gt;=Pareto!$M$2),IF(('Raw Data'!A131&lt;=Pareto!$O$2),1,0),0)</f>
        <v>0</v>
      </c>
    </row>
    <row r="132" spans="1:27">
      <c r="A132" s="97">
        <v>43060</v>
      </c>
      <c r="B132" s="52">
        <f t="shared" si="5"/>
        <v>0.89666666666666672</v>
      </c>
      <c r="C132" s="53">
        <v>0.97</v>
      </c>
      <c r="D132" s="54">
        <v>300</v>
      </c>
      <c r="E132" s="56">
        <f t="shared" si="6"/>
        <v>31</v>
      </c>
      <c r="F132" s="57">
        <v>3</v>
      </c>
      <c r="G132" s="57">
        <v>6</v>
      </c>
      <c r="H132" s="57">
        <v>2</v>
      </c>
      <c r="I132" s="57">
        <v>3</v>
      </c>
      <c r="J132" s="57">
        <v>0</v>
      </c>
      <c r="K132" s="57">
        <v>4</v>
      </c>
      <c r="L132" s="57">
        <v>0</v>
      </c>
      <c r="M132" s="57">
        <v>0</v>
      </c>
      <c r="N132" s="57">
        <v>2</v>
      </c>
      <c r="O132" s="57">
        <v>3</v>
      </c>
      <c r="P132" s="57">
        <v>0</v>
      </c>
      <c r="Q132" s="57">
        <v>0</v>
      </c>
      <c r="R132" s="57">
        <v>3</v>
      </c>
      <c r="S132" s="57">
        <v>2</v>
      </c>
      <c r="T132" s="57">
        <v>2</v>
      </c>
      <c r="U132" s="57">
        <v>0</v>
      </c>
      <c r="V132" s="57">
        <v>0</v>
      </c>
      <c r="W132" s="57">
        <v>1</v>
      </c>
      <c r="X132" s="57"/>
      <c r="Y132" s="57"/>
      <c r="Z132" s="57"/>
      <c r="AA132" s="94">
        <f>IF((A132&gt;=Pareto!$M$2),IF(('Raw Data'!A132&lt;=Pareto!$O$2),1,0),0)</f>
        <v>0</v>
      </c>
    </row>
    <row r="133" spans="1:27">
      <c r="A133" s="97">
        <v>43061</v>
      </c>
      <c r="B133" s="52">
        <f t="shared" si="5"/>
        <v>0.92600000000000005</v>
      </c>
      <c r="C133" s="53">
        <v>0.97</v>
      </c>
      <c r="D133" s="54">
        <v>500</v>
      </c>
      <c r="E133" s="56">
        <f t="shared" si="6"/>
        <v>37</v>
      </c>
      <c r="F133" s="57">
        <v>2</v>
      </c>
      <c r="G133" s="57">
        <v>4</v>
      </c>
      <c r="H133" s="57">
        <v>3</v>
      </c>
      <c r="I133" s="57">
        <v>5</v>
      </c>
      <c r="J133" s="57">
        <v>0</v>
      </c>
      <c r="K133" s="57">
        <v>3</v>
      </c>
      <c r="L133" s="57">
        <v>1</v>
      </c>
      <c r="M133" s="57">
        <v>0</v>
      </c>
      <c r="N133" s="57">
        <v>3</v>
      </c>
      <c r="O133" s="57">
        <v>2</v>
      </c>
      <c r="P133" s="57">
        <v>0</v>
      </c>
      <c r="Q133" s="57">
        <v>6</v>
      </c>
      <c r="R133" s="57">
        <v>3</v>
      </c>
      <c r="S133" s="57">
        <v>2</v>
      </c>
      <c r="T133" s="57">
        <v>3</v>
      </c>
      <c r="U133" s="57">
        <v>0</v>
      </c>
      <c r="V133" s="57">
        <v>0</v>
      </c>
      <c r="W133" s="57">
        <v>0</v>
      </c>
      <c r="X133" s="57"/>
      <c r="Y133" s="57"/>
      <c r="Z133" s="57"/>
      <c r="AA133" s="94">
        <f>IF((A133&gt;=Pareto!$M$2),IF(('Raw Data'!A133&lt;=Pareto!$O$2),1,0),0)</f>
        <v>0</v>
      </c>
    </row>
    <row r="134" spans="1:27">
      <c r="A134" s="97">
        <v>43062</v>
      </c>
      <c r="B134" s="52">
        <f t="shared" ref="B134:B197" si="7">IFERROR(1-(E134/D134),"")</f>
        <v>0.92830188679245285</v>
      </c>
      <c r="C134" s="53">
        <v>0.97</v>
      </c>
      <c r="D134" s="54">
        <v>530</v>
      </c>
      <c r="E134" s="56">
        <f t="shared" si="6"/>
        <v>38</v>
      </c>
      <c r="F134" s="57">
        <v>3</v>
      </c>
      <c r="G134" s="57">
        <v>6</v>
      </c>
      <c r="H134" s="57">
        <v>2</v>
      </c>
      <c r="I134" s="57">
        <v>4</v>
      </c>
      <c r="J134" s="57">
        <v>0</v>
      </c>
      <c r="K134" s="57">
        <v>3</v>
      </c>
      <c r="L134" s="57">
        <v>0</v>
      </c>
      <c r="M134" s="57">
        <v>0</v>
      </c>
      <c r="N134" s="57">
        <v>5</v>
      </c>
      <c r="O134" s="57">
        <v>3</v>
      </c>
      <c r="P134" s="57">
        <v>0</v>
      </c>
      <c r="Q134" s="57">
        <v>3</v>
      </c>
      <c r="R134" s="57">
        <v>2</v>
      </c>
      <c r="S134" s="57">
        <v>4</v>
      </c>
      <c r="T134" s="57">
        <v>2</v>
      </c>
      <c r="U134" s="57">
        <v>1</v>
      </c>
      <c r="V134" s="57">
        <v>0</v>
      </c>
      <c r="W134" s="57">
        <v>0</v>
      </c>
      <c r="X134" s="57"/>
      <c r="Y134" s="57"/>
      <c r="Z134" s="57"/>
      <c r="AA134" s="94">
        <f>IF((A134&gt;=Pareto!$M$2),IF(('Raw Data'!A134&lt;=Pareto!$O$2),1,0),0)</f>
        <v>0</v>
      </c>
    </row>
    <row r="135" spans="1:27">
      <c r="A135" s="97">
        <v>43063</v>
      </c>
      <c r="B135" s="52" t="str">
        <f t="shared" si="7"/>
        <v/>
      </c>
      <c r="C135" s="53">
        <v>0.97</v>
      </c>
      <c r="D135" s="54"/>
      <c r="E135" s="56">
        <f t="shared" ref="E135:E198" si="8">F135+G135+H135+I135+J135+K135+L135+M135+N135+O135+P135+Q135+R135+S135+T135+U135+V135+W135+X135+Y135+Z135</f>
        <v>0</v>
      </c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94">
        <f>IF((A135&gt;=Pareto!$M$2),IF(('Raw Data'!A135&lt;=Pareto!$O$2),1,0),0)</f>
        <v>0</v>
      </c>
    </row>
    <row r="136" spans="1:27">
      <c r="A136" s="97">
        <v>43064</v>
      </c>
      <c r="B136" s="52">
        <f t="shared" si="7"/>
        <v>0.93857142857142861</v>
      </c>
      <c r="C136" s="53">
        <v>0.97</v>
      </c>
      <c r="D136" s="54">
        <v>700</v>
      </c>
      <c r="E136" s="56">
        <f t="shared" si="8"/>
        <v>43</v>
      </c>
      <c r="F136" s="57">
        <v>4</v>
      </c>
      <c r="G136" s="57">
        <v>5</v>
      </c>
      <c r="H136" s="57">
        <v>3</v>
      </c>
      <c r="I136" s="57">
        <v>4</v>
      </c>
      <c r="J136" s="57">
        <v>0</v>
      </c>
      <c r="K136" s="57">
        <v>5</v>
      </c>
      <c r="L136" s="57">
        <v>1</v>
      </c>
      <c r="M136" s="57">
        <v>0</v>
      </c>
      <c r="N136" s="57">
        <v>3</v>
      </c>
      <c r="O136" s="57">
        <v>4</v>
      </c>
      <c r="P136" s="57">
        <v>0</v>
      </c>
      <c r="Q136" s="57">
        <v>5</v>
      </c>
      <c r="R136" s="57">
        <v>2</v>
      </c>
      <c r="S136" s="57">
        <v>5</v>
      </c>
      <c r="T136" s="57">
        <v>2</v>
      </c>
      <c r="U136" s="57">
        <v>0</v>
      </c>
      <c r="V136" s="57">
        <v>0</v>
      </c>
      <c r="W136" s="57">
        <v>0</v>
      </c>
      <c r="X136" s="57"/>
      <c r="Y136" s="57"/>
      <c r="Z136" s="57"/>
      <c r="AA136" s="94">
        <f>IF((A136&gt;=Pareto!$M$2),IF(('Raw Data'!A136&lt;=Pareto!$O$2),1,0),0)</f>
        <v>0</v>
      </c>
    </row>
    <row r="137" spans="1:27">
      <c r="A137" s="97">
        <v>43065</v>
      </c>
      <c r="B137" s="52">
        <f t="shared" si="7"/>
        <v>0.94222222222222218</v>
      </c>
      <c r="C137" s="53">
        <v>0.97</v>
      </c>
      <c r="D137" s="54">
        <v>900</v>
      </c>
      <c r="E137" s="56">
        <f t="shared" si="8"/>
        <v>52</v>
      </c>
      <c r="F137" s="57">
        <v>6</v>
      </c>
      <c r="G137" s="57">
        <v>7</v>
      </c>
      <c r="H137" s="57">
        <v>4</v>
      </c>
      <c r="I137" s="57">
        <v>5</v>
      </c>
      <c r="J137" s="57">
        <v>0</v>
      </c>
      <c r="K137" s="57">
        <v>3</v>
      </c>
      <c r="L137" s="57">
        <v>1</v>
      </c>
      <c r="M137" s="57">
        <v>0</v>
      </c>
      <c r="N137" s="57">
        <v>5</v>
      </c>
      <c r="O137" s="57">
        <v>3</v>
      </c>
      <c r="P137" s="57">
        <v>0</v>
      </c>
      <c r="Q137" s="57">
        <v>6</v>
      </c>
      <c r="R137" s="57">
        <v>3</v>
      </c>
      <c r="S137" s="57">
        <v>4</v>
      </c>
      <c r="T137" s="57">
        <v>5</v>
      </c>
      <c r="U137" s="57">
        <v>0</v>
      </c>
      <c r="V137" s="57">
        <v>0</v>
      </c>
      <c r="W137" s="57">
        <v>0</v>
      </c>
      <c r="X137" s="57"/>
      <c r="Y137" s="57"/>
      <c r="Z137" s="57"/>
      <c r="AA137" s="94">
        <f>IF((A137&gt;=Pareto!$M$2),IF(('Raw Data'!A137&lt;=Pareto!$O$2),1,0),0)</f>
        <v>0</v>
      </c>
    </row>
    <row r="138" spans="1:27">
      <c r="A138" s="97">
        <v>43066</v>
      </c>
      <c r="B138" s="52">
        <f t="shared" si="7"/>
        <v>0.94111111111111112</v>
      </c>
      <c r="C138" s="53">
        <v>0.97</v>
      </c>
      <c r="D138" s="54">
        <v>900</v>
      </c>
      <c r="E138" s="56">
        <f t="shared" si="8"/>
        <v>53</v>
      </c>
      <c r="F138" s="57">
        <v>5</v>
      </c>
      <c r="G138" s="57">
        <v>6</v>
      </c>
      <c r="H138" s="57">
        <v>4</v>
      </c>
      <c r="I138" s="57">
        <v>3</v>
      </c>
      <c r="J138" s="57">
        <v>0</v>
      </c>
      <c r="K138" s="57">
        <v>5</v>
      </c>
      <c r="L138" s="57">
        <v>0</v>
      </c>
      <c r="M138" s="57">
        <v>0</v>
      </c>
      <c r="N138" s="57">
        <v>4</v>
      </c>
      <c r="O138" s="57">
        <v>2</v>
      </c>
      <c r="P138" s="57">
        <v>0</v>
      </c>
      <c r="Q138" s="57">
        <v>8</v>
      </c>
      <c r="R138" s="57">
        <v>5</v>
      </c>
      <c r="S138" s="57">
        <v>5</v>
      </c>
      <c r="T138" s="57">
        <v>4</v>
      </c>
      <c r="U138" s="57">
        <v>0</v>
      </c>
      <c r="V138" s="57">
        <v>0</v>
      </c>
      <c r="W138" s="57">
        <v>2</v>
      </c>
      <c r="X138" s="57"/>
      <c r="Y138" s="57"/>
      <c r="Z138" s="57"/>
      <c r="AA138" s="94">
        <f>IF((A138&gt;=Pareto!$M$2),IF(('Raw Data'!A138&lt;=Pareto!$O$2),1,0),0)</f>
        <v>0</v>
      </c>
    </row>
    <row r="139" spans="1:27">
      <c r="A139" s="97">
        <v>43067</v>
      </c>
      <c r="B139" s="52">
        <f t="shared" si="7"/>
        <v>0.94105263157894736</v>
      </c>
      <c r="C139" s="53">
        <v>0.97</v>
      </c>
      <c r="D139" s="54">
        <v>950</v>
      </c>
      <c r="E139" s="56">
        <f t="shared" si="8"/>
        <v>56</v>
      </c>
      <c r="F139" s="57">
        <v>4</v>
      </c>
      <c r="G139" s="57">
        <v>7</v>
      </c>
      <c r="H139" s="57">
        <v>5</v>
      </c>
      <c r="I139" s="57">
        <v>4</v>
      </c>
      <c r="J139" s="57">
        <v>0</v>
      </c>
      <c r="K139" s="57">
        <v>4</v>
      </c>
      <c r="L139" s="57">
        <v>0</v>
      </c>
      <c r="M139" s="57">
        <v>0</v>
      </c>
      <c r="N139" s="57">
        <v>5</v>
      </c>
      <c r="O139" s="57">
        <v>0</v>
      </c>
      <c r="P139" s="57">
        <v>6</v>
      </c>
      <c r="Q139" s="57">
        <v>2</v>
      </c>
      <c r="R139" s="57">
        <v>3</v>
      </c>
      <c r="S139" s="57">
        <v>5</v>
      </c>
      <c r="T139" s="57">
        <v>6</v>
      </c>
      <c r="U139" s="57">
        <v>0</v>
      </c>
      <c r="V139" s="57">
        <v>0</v>
      </c>
      <c r="W139" s="57">
        <v>5</v>
      </c>
      <c r="X139" s="57"/>
      <c r="Y139" s="57"/>
      <c r="Z139" s="57"/>
      <c r="AA139" s="94">
        <f>IF((A139&gt;=Pareto!$M$2),IF(('Raw Data'!A139&lt;=Pareto!$O$2),1,0),0)</f>
        <v>0</v>
      </c>
    </row>
    <row r="140" spans="1:27">
      <c r="A140" s="97">
        <v>43068</v>
      </c>
      <c r="B140" s="52">
        <f t="shared" si="7"/>
        <v>0.93684210526315792</v>
      </c>
      <c r="C140" s="53">
        <v>0.97</v>
      </c>
      <c r="D140" s="54">
        <v>950</v>
      </c>
      <c r="E140" s="56">
        <f t="shared" si="8"/>
        <v>60</v>
      </c>
      <c r="F140" s="57">
        <v>3</v>
      </c>
      <c r="G140" s="57">
        <v>8</v>
      </c>
      <c r="H140" s="57">
        <v>4</v>
      </c>
      <c r="I140" s="57">
        <v>5</v>
      </c>
      <c r="J140" s="57">
        <v>0</v>
      </c>
      <c r="K140" s="57">
        <v>5</v>
      </c>
      <c r="L140" s="57">
        <v>0</v>
      </c>
      <c r="M140" s="57">
        <v>0</v>
      </c>
      <c r="N140" s="57">
        <v>7</v>
      </c>
      <c r="O140" s="57">
        <v>3</v>
      </c>
      <c r="P140" s="57">
        <v>0</v>
      </c>
      <c r="Q140" s="57">
        <v>8</v>
      </c>
      <c r="R140" s="57">
        <v>3</v>
      </c>
      <c r="S140" s="57">
        <v>6</v>
      </c>
      <c r="T140" s="57">
        <v>6</v>
      </c>
      <c r="U140" s="57">
        <v>2</v>
      </c>
      <c r="V140" s="57">
        <v>0</v>
      </c>
      <c r="W140" s="57">
        <v>0</v>
      </c>
      <c r="X140" s="57"/>
      <c r="Y140" s="57"/>
      <c r="Z140" s="57"/>
      <c r="AA140" s="94">
        <f>IF((A140&gt;=Pareto!$M$2),IF(('Raw Data'!A140&lt;=Pareto!$O$2),1,0),0)</f>
        <v>0</v>
      </c>
    </row>
    <row r="141" spans="1:27">
      <c r="A141" s="97">
        <v>43069</v>
      </c>
      <c r="B141" s="52">
        <f t="shared" si="7"/>
        <v>0.93368421052631578</v>
      </c>
      <c r="C141" s="53">
        <v>0.97</v>
      </c>
      <c r="D141" s="54">
        <v>950</v>
      </c>
      <c r="E141" s="56">
        <f t="shared" si="8"/>
        <v>63</v>
      </c>
      <c r="F141" s="57">
        <v>5</v>
      </c>
      <c r="G141" s="57">
        <v>6</v>
      </c>
      <c r="H141" s="57">
        <v>3</v>
      </c>
      <c r="I141" s="57">
        <v>4</v>
      </c>
      <c r="J141" s="57">
        <v>0</v>
      </c>
      <c r="K141" s="57">
        <v>6</v>
      </c>
      <c r="L141" s="57">
        <v>0</v>
      </c>
      <c r="M141" s="57">
        <v>0</v>
      </c>
      <c r="N141" s="57">
        <v>6</v>
      </c>
      <c r="O141" s="57">
        <v>3</v>
      </c>
      <c r="P141" s="57">
        <v>0</v>
      </c>
      <c r="Q141" s="57">
        <v>5</v>
      </c>
      <c r="R141" s="57">
        <v>4</v>
      </c>
      <c r="S141" s="57">
        <v>5</v>
      </c>
      <c r="T141" s="57">
        <v>6</v>
      </c>
      <c r="U141" s="57">
        <v>8</v>
      </c>
      <c r="V141" s="57">
        <v>0</v>
      </c>
      <c r="W141" s="57">
        <v>2</v>
      </c>
      <c r="X141" s="57"/>
      <c r="Y141" s="57"/>
      <c r="Z141" s="57"/>
      <c r="AA141" s="94">
        <f>IF((A141&gt;=Pareto!$M$2),IF(('Raw Data'!A141&lt;=Pareto!$O$2),1,0),0)</f>
        <v>0</v>
      </c>
    </row>
    <row r="142" spans="1:27">
      <c r="A142" s="97">
        <v>43070</v>
      </c>
      <c r="B142" s="52" t="str">
        <f t="shared" si="7"/>
        <v/>
      </c>
      <c r="C142" s="53">
        <v>0.97</v>
      </c>
      <c r="D142" s="54"/>
      <c r="E142" s="56">
        <f t="shared" si="8"/>
        <v>0</v>
      </c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94">
        <f>IF((A142&gt;=Pareto!$M$2),IF(('Raw Data'!A142&lt;=Pareto!$O$2),1,0),0)</f>
        <v>0</v>
      </c>
    </row>
    <row r="143" spans="1:27">
      <c r="A143" s="97">
        <v>43071</v>
      </c>
      <c r="B143" s="52">
        <f t="shared" si="7"/>
        <v>0.93700000000000006</v>
      </c>
      <c r="C143" s="53">
        <v>0.97</v>
      </c>
      <c r="D143" s="54">
        <v>1000</v>
      </c>
      <c r="E143" s="56">
        <f t="shared" si="8"/>
        <v>63</v>
      </c>
      <c r="F143" s="57">
        <v>4</v>
      </c>
      <c r="G143" s="57">
        <v>6</v>
      </c>
      <c r="H143" s="57">
        <v>3</v>
      </c>
      <c r="I143" s="57">
        <v>5</v>
      </c>
      <c r="J143" s="57">
        <v>0</v>
      </c>
      <c r="K143" s="57">
        <v>6</v>
      </c>
      <c r="L143" s="57">
        <v>0</v>
      </c>
      <c r="M143" s="57">
        <v>0</v>
      </c>
      <c r="N143" s="57">
        <v>5</v>
      </c>
      <c r="O143" s="57">
        <v>2</v>
      </c>
      <c r="P143" s="57">
        <v>0</v>
      </c>
      <c r="Q143" s="57">
        <v>6</v>
      </c>
      <c r="R143" s="57">
        <v>5</v>
      </c>
      <c r="S143" s="57">
        <v>8</v>
      </c>
      <c r="T143" s="57">
        <v>5</v>
      </c>
      <c r="U143" s="57">
        <v>6</v>
      </c>
      <c r="V143" s="57">
        <v>0</v>
      </c>
      <c r="W143" s="57">
        <v>2</v>
      </c>
      <c r="X143" s="57"/>
      <c r="Y143" s="57"/>
      <c r="Z143" s="57"/>
      <c r="AA143" s="94">
        <f>IF((A143&gt;=Pareto!$M$2),IF(('Raw Data'!A143&lt;=Pareto!$O$2),1,0),0)</f>
        <v>0</v>
      </c>
    </row>
    <row r="144" spans="1:27">
      <c r="A144" s="97">
        <v>43072</v>
      </c>
      <c r="B144" s="52">
        <f t="shared" si="7"/>
        <v>0.92999999999999994</v>
      </c>
      <c r="C144" s="53">
        <v>0.97</v>
      </c>
      <c r="D144" s="54">
        <v>1000</v>
      </c>
      <c r="E144" s="56">
        <f t="shared" si="8"/>
        <v>70</v>
      </c>
      <c r="F144" s="57">
        <v>5</v>
      </c>
      <c r="G144" s="57">
        <v>4</v>
      </c>
      <c r="H144" s="57">
        <v>5</v>
      </c>
      <c r="I144" s="57">
        <v>8</v>
      </c>
      <c r="J144" s="57">
        <v>0</v>
      </c>
      <c r="K144" s="57">
        <v>8</v>
      </c>
      <c r="L144" s="57">
        <v>0</v>
      </c>
      <c r="M144" s="57">
        <v>0</v>
      </c>
      <c r="N144" s="57">
        <v>7</v>
      </c>
      <c r="O144" s="57">
        <v>4</v>
      </c>
      <c r="P144" s="57">
        <v>0</v>
      </c>
      <c r="Q144" s="57">
        <v>7</v>
      </c>
      <c r="R144" s="57">
        <v>4</v>
      </c>
      <c r="S144" s="57">
        <v>6</v>
      </c>
      <c r="T144" s="57">
        <v>6</v>
      </c>
      <c r="U144" s="57">
        <v>3</v>
      </c>
      <c r="V144" s="57">
        <v>0</v>
      </c>
      <c r="W144" s="57">
        <v>3</v>
      </c>
      <c r="X144" s="57"/>
      <c r="Y144" s="57"/>
      <c r="Z144" s="57"/>
      <c r="AA144" s="94">
        <f>IF((A144&gt;=Pareto!$M$2),IF(('Raw Data'!A144&lt;=Pareto!$O$2),1,0),0)</f>
        <v>0</v>
      </c>
    </row>
    <row r="145" spans="1:27">
      <c r="A145" s="97">
        <v>43073</v>
      </c>
      <c r="B145" s="52">
        <f t="shared" si="7"/>
        <v>0.92700000000000005</v>
      </c>
      <c r="C145" s="53">
        <v>0.97</v>
      </c>
      <c r="D145" s="54">
        <v>1000</v>
      </c>
      <c r="E145" s="56">
        <f t="shared" si="8"/>
        <v>73</v>
      </c>
      <c r="F145" s="57">
        <v>6</v>
      </c>
      <c r="G145" s="57">
        <v>5</v>
      </c>
      <c r="H145" s="57">
        <v>4</v>
      </c>
      <c r="I145" s="57">
        <v>7</v>
      </c>
      <c r="J145" s="57"/>
      <c r="K145" s="57">
        <v>10</v>
      </c>
      <c r="L145" s="57"/>
      <c r="M145" s="57"/>
      <c r="N145" s="57">
        <v>4</v>
      </c>
      <c r="O145" s="57">
        <v>3</v>
      </c>
      <c r="P145" s="57"/>
      <c r="Q145" s="57">
        <v>8</v>
      </c>
      <c r="R145" s="57">
        <v>5</v>
      </c>
      <c r="S145" s="57">
        <v>7</v>
      </c>
      <c r="T145" s="57">
        <v>5</v>
      </c>
      <c r="U145" s="57">
        <v>5</v>
      </c>
      <c r="V145" s="57">
        <v>0</v>
      </c>
      <c r="W145" s="57">
        <v>4</v>
      </c>
      <c r="X145" s="57"/>
      <c r="Y145" s="57"/>
      <c r="Z145" s="57"/>
      <c r="AA145" s="94">
        <f>IF((A145&gt;=Pareto!$M$2),IF(('Raw Data'!A145&lt;=Pareto!$O$2),1,0),0)</f>
        <v>0</v>
      </c>
    </row>
    <row r="146" spans="1:27">
      <c r="A146" s="97">
        <v>43074</v>
      </c>
      <c r="B146" s="52">
        <f t="shared" si="7"/>
        <v>0.92700000000000005</v>
      </c>
      <c r="C146" s="53">
        <v>0.97</v>
      </c>
      <c r="D146" s="54">
        <v>1000</v>
      </c>
      <c r="E146" s="56">
        <f t="shared" si="8"/>
        <v>73</v>
      </c>
      <c r="F146" s="57">
        <v>5</v>
      </c>
      <c r="G146" s="57">
        <v>6</v>
      </c>
      <c r="H146" s="57">
        <v>5</v>
      </c>
      <c r="I146" s="57">
        <v>8</v>
      </c>
      <c r="J146" s="57"/>
      <c r="K146" s="57">
        <v>7</v>
      </c>
      <c r="L146" s="57"/>
      <c r="M146" s="57"/>
      <c r="N146" s="57">
        <v>3</v>
      </c>
      <c r="O146" s="57">
        <v>4</v>
      </c>
      <c r="P146" s="57"/>
      <c r="Q146" s="57">
        <v>6</v>
      </c>
      <c r="R146" s="57">
        <v>8</v>
      </c>
      <c r="S146" s="57">
        <v>6</v>
      </c>
      <c r="T146" s="57">
        <v>6</v>
      </c>
      <c r="U146" s="57">
        <v>4</v>
      </c>
      <c r="V146" s="57"/>
      <c r="W146" s="57">
        <v>5</v>
      </c>
      <c r="X146" s="57"/>
      <c r="Y146" s="57"/>
      <c r="Z146" s="57"/>
      <c r="AA146" s="94">
        <f>IF((A146&gt;=Pareto!$M$2),IF(('Raw Data'!A146&lt;=Pareto!$O$2),1,0),0)</f>
        <v>0</v>
      </c>
    </row>
    <row r="147" spans="1:27">
      <c r="A147" s="97">
        <v>43075</v>
      </c>
      <c r="B147" s="52">
        <f t="shared" si="7"/>
        <v>0.93181818181818188</v>
      </c>
      <c r="C147" s="53">
        <v>0.97</v>
      </c>
      <c r="D147" s="54">
        <v>1100</v>
      </c>
      <c r="E147" s="56">
        <f t="shared" si="8"/>
        <v>75</v>
      </c>
      <c r="F147" s="57">
        <v>6</v>
      </c>
      <c r="G147" s="57">
        <v>5</v>
      </c>
      <c r="H147" s="57">
        <v>4</v>
      </c>
      <c r="I147" s="57">
        <v>5</v>
      </c>
      <c r="J147" s="57"/>
      <c r="K147" s="57">
        <v>8</v>
      </c>
      <c r="L147" s="57"/>
      <c r="M147" s="57"/>
      <c r="N147" s="57">
        <v>6</v>
      </c>
      <c r="O147" s="57">
        <v>5</v>
      </c>
      <c r="P147" s="57"/>
      <c r="Q147" s="57">
        <v>5</v>
      </c>
      <c r="R147" s="57">
        <v>7</v>
      </c>
      <c r="S147" s="57">
        <v>5</v>
      </c>
      <c r="T147" s="57">
        <v>6</v>
      </c>
      <c r="U147" s="57">
        <v>5</v>
      </c>
      <c r="V147" s="57"/>
      <c r="W147" s="57">
        <v>8</v>
      </c>
      <c r="X147" s="57"/>
      <c r="Y147" s="57"/>
      <c r="Z147" s="57"/>
      <c r="AA147" s="94">
        <f>IF((A147&gt;=Pareto!$M$2),IF(('Raw Data'!A147&lt;=Pareto!$O$2),1,0),0)</f>
        <v>0</v>
      </c>
    </row>
    <row r="148" spans="1:27">
      <c r="A148" s="97">
        <v>43076</v>
      </c>
      <c r="B148" s="52">
        <f t="shared" si="7"/>
        <v>0.92777777777777781</v>
      </c>
      <c r="C148" s="53">
        <v>0.97</v>
      </c>
      <c r="D148" s="54">
        <v>900</v>
      </c>
      <c r="E148" s="56">
        <f t="shared" si="8"/>
        <v>65</v>
      </c>
      <c r="F148" s="57">
        <v>5</v>
      </c>
      <c r="G148" s="57">
        <v>6</v>
      </c>
      <c r="H148" s="57">
        <v>5</v>
      </c>
      <c r="I148" s="57">
        <v>8</v>
      </c>
      <c r="J148" s="57"/>
      <c r="K148" s="57">
        <v>7</v>
      </c>
      <c r="L148" s="57"/>
      <c r="M148" s="57"/>
      <c r="N148" s="57"/>
      <c r="O148" s="57">
        <v>5</v>
      </c>
      <c r="P148" s="57"/>
      <c r="Q148" s="57">
        <v>6</v>
      </c>
      <c r="R148" s="57">
        <v>4</v>
      </c>
      <c r="S148" s="57">
        <v>5</v>
      </c>
      <c r="T148" s="57">
        <v>5</v>
      </c>
      <c r="U148" s="57">
        <v>4</v>
      </c>
      <c r="V148" s="57"/>
      <c r="W148" s="57">
        <v>5</v>
      </c>
      <c r="X148" s="57"/>
      <c r="Y148" s="57"/>
      <c r="Z148" s="57"/>
      <c r="AA148" s="94">
        <f>IF((A148&gt;=Pareto!$M$2),IF(('Raw Data'!A148&lt;=Pareto!$O$2),1,0),0)</f>
        <v>0</v>
      </c>
    </row>
    <row r="149" spans="1:27">
      <c r="A149" s="97">
        <v>43077</v>
      </c>
      <c r="B149" s="52" t="str">
        <f t="shared" si="7"/>
        <v/>
      </c>
      <c r="C149" s="53">
        <v>0.97</v>
      </c>
      <c r="D149" s="54"/>
      <c r="E149" s="56">
        <f t="shared" si="8"/>
        <v>0</v>
      </c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94">
        <f>IF((A149&gt;=Pareto!$M$2),IF(('Raw Data'!A149&lt;=Pareto!$O$2),1,0),0)</f>
        <v>0</v>
      </c>
    </row>
    <row r="150" spans="1:27">
      <c r="A150" s="97">
        <v>43078</v>
      </c>
      <c r="B150" s="52">
        <f t="shared" si="7"/>
        <v>0.92555555555555558</v>
      </c>
      <c r="C150" s="53">
        <v>0.97</v>
      </c>
      <c r="D150" s="54">
        <v>900</v>
      </c>
      <c r="E150" s="56">
        <f t="shared" si="8"/>
        <v>67</v>
      </c>
      <c r="F150" s="57">
        <v>7</v>
      </c>
      <c r="G150" s="57">
        <v>6</v>
      </c>
      <c r="H150" s="57">
        <v>4</v>
      </c>
      <c r="I150" s="57">
        <v>6</v>
      </c>
      <c r="J150" s="57"/>
      <c r="K150" s="57">
        <v>8</v>
      </c>
      <c r="L150" s="57"/>
      <c r="M150" s="57"/>
      <c r="N150" s="57">
        <v>7</v>
      </c>
      <c r="O150" s="57">
        <v>5</v>
      </c>
      <c r="P150" s="57"/>
      <c r="Q150" s="57">
        <v>7</v>
      </c>
      <c r="R150" s="57"/>
      <c r="S150" s="57">
        <v>6</v>
      </c>
      <c r="T150" s="57">
        <v>4</v>
      </c>
      <c r="U150" s="57">
        <v>3</v>
      </c>
      <c r="V150" s="57"/>
      <c r="W150" s="57">
        <v>4</v>
      </c>
      <c r="X150" s="57"/>
      <c r="Y150" s="57"/>
      <c r="Z150" s="57"/>
      <c r="AA150" s="94">
        <f>IF((A150&gt;=Pareto!$M$2),IF(('Raw Data'!A150&lt;=Pareto!$O$2),1,0),0)</f>
        <v>1</v>
      </c>
    </row>
    <row r="151" spans="1:27">
      <c r="A151" s="97">
        <v>43079</v>
      </c>
      <c r="B151" s="52">
        <f t="shared" si="7"/>
        <v>0.92555555555555558</v>
      </c>
      <c r="C151" s="53">
        <v>0.97</v>
      </c>
      <c r="D151" s="54">
        <v>900</v>
      </c>
      <c r="E151" s="56">
        <f t="shared" si="8"/>
        <v>67</v>
      </c>
      <c r="F151" s="57">
        <v>6</v>
      </c>
      <c r="G151" s="57">
        <v>5</v>
      </c>
      <c r="H151" s="57">
        <v>6</v>
      </c>
      <c r="I151" s="57">
        <v>5</v>
      </c>
      <c r="J151" s="57"/>
      <c r="K151" s="57">
        <v>6</v>
      </c>
      <c r="L151" s="57"/>
      <c r="M151" s="57"/>
      <c r="N151" s="57">
        <v>5</v>
      </c>
      <c r="O151" s="57">
        <v>4</v>
      </c>
      <c r="P151" s="57"/>
      <c r="Q151" s="57">
        <v>6</v>
      </c>
      <c r="R151" s="57">
        <v>5</v>
      </c>
      <c r="S151" s="57">
        <v>7</v>
      </c>
      <c r="T151" s="57">
        <v>6</v>
      </c>
      <c r="U151" s="57">
        <v>3</v>
      </c>
      <c r="V151" s="57"/>
      <c r="W151" s="57">
        <v>3</v>
      </c>
      <c r="X151" s="57"/>
      <c r="Y151" s="57"/>
      <c r="Z151" s="57"/>
      <c r="AA151" s="94">
        <f>IF((A151&gt;=Pareto!$M$2),IF(('Raw Data'!A151&lt;=Pareto!$O$2),1,0),0)</f>
        <v>1</v>
      </c>
    </row>
    <row r="152" spans="1:27">
      <c r="A152" s="97">
        <v>43080</v>
      </c>
      <c r="B152" s="52">
        <f t="shared" si="7"/>
        <v>0.91666666666666663</v>
      </c>
      <c r="C152" s="53">
        <v>0.97</v>
      </c>
      <c r="D152" s="54">
        <v>900</v>
      </c>
      <c r="E152" s="56">
        <f t="shared" si="8"/>
        <v>75</v>
      </c>
      <c r="F152" s="57">
        <v>5</v>
      </c>
      <c r="G152" s="57">
        <v>6</v>
      </c>
      <c r="H152" s="57">
        <v>7</v>
      </c>
      <c r="I152" s="57">
        <v>4</v>
      </c>
      <c r="J152" s="57"/>
      <c r="K152" s="57">
        <v>7</v>
      </c>
      <c r="L152" s="57"/>
      <c r="M152" s="57"/>
      <c r="N152" s="57">
        <v>6</v>
      </c>
      <c r="O152" s="57">
        <v>5</v>
      </c>
      <c r="P152" s="57"/>
      <c r="Q152" s="57">
        <v>5</v>
      </c>
      <c r="R152" s="57">
        <v>6</v>
      </c>
      <c r="S152" s="57">
        <v>8</v>
      </c>
      <c r="T152" s="57">
        <v>5</v>
      </c>
      <c r="U152" s="57">
        <v>6</v>
      </c>
      <c r="V152" s="57"/>
      <c r="W152" s="57">
        <v>5</v>
      </c>
      <c r="X152" s="57"/>
      <c r="Y152" s="57"/>
      <c r="Z152" s="57"/>
      <c r="AA152" s="94">
        <f>IF((A152&gt;=Pareto!$M$2),IF(('Raw Data'!A152&lt;=Pareto!$O$2),1,0),0)</f>
        <v>1</v>
      </c>
    </row>
    <row r="153" spans="1:27">
      <c r="A153" s="97">
        <v>43081</v>
      </c>
      <c r="B153" s="52">
        <f t="shared" si="7"/>
        <v>0.91400000000000003</v>
      </c>
      <c r="C153" s="53">
        <v>0.97</v>
      </c>
      <c r="D153" s="54">
        <v>1000</v>
      </c>
      <c r="E153" s="56">
        <f t="shared" si="8"/>
        <v>86</v>
      </c>
      <c r="F153" s="57">
        <v>7</v>
      </c>
      <c r="G153" s="57">
        <v>5</v>
      </c>
      <c r="H153" s="57">
        <v>6</v>
      </c>
      <c r="I153" s="57">
        <v>7</v>
      </c>
      <c r="J153" s="57"/>
      <c r="K153" s="57">
        <v>6</v>
      </c>
      <c r="L153" s="57"/>
      <c r="M153" s="57"/>
      <c r="N153" s="57">
        <v>7</v>
      </c>
      <c r="O153" s="57">
        <v>8</v>
      </c>
      <c r="P153" s="57"/>
      <c r="Q153" s="57">
        <v>8</v>
      </c>
      <c r="R153" s="57">
        <v>7</v>
      </c>
      <c r="S153" s="57">
        <v>10</v>
      </c>
      <c r="T153" s="57">
        <v>6</v>
      </c>
      <c r="U153" s="57">
        <v>5</v>
      </c>
      <c r="V153" s="57"/>
      <c r="W153" s="57">
        <v>4</v>
      </c>
      <c r="X153" s="57"/>
      <c r="Y153" s="57"/>
      <c r="Z153" s="57"/>
      <c r="AA153" s="94">
        <f>IF((A153&gt;=Pareto!$M$2),IF(('Raw Data'!A153&lt;=Pareto!$O$2),1,0),0)</f>
        <v>1</v>
      </c>
    </row>
    <row r="154" spans="1:27">
      <c r="A154" s="97">
        <v>43082</v>
      </c>
      <c r="B154" s="52">
        <f t="shared" si="7"/>
        <v>0.92300000000000004</v>
      </c>
      <c r="C154" s="53">
        <v>0.97</v>
      </c>
      <c r="D154" s="54">
        <v>1000</v>
      </c>
      <c r="E154" s="56">
        <f t="shared" si="8"/>
        <v>77</v>
      </c>
      <c r="F154" s="57">
        <v>5</v>
      </c>
      <c r="G154" s="57">
        <v>7</v>
      </c>
      <c r="H154" s="57">
        <v>5</v>
      </c>
      <c r="I154" s="57">
        <v>6</v>
      </c>
      <c r="J154" s="57"/>
      <c r="K154" s="57">
        <v>7</v>
      </c>
      <c r="L154" s="57"/>
      <c r="M154" s="57"/>
      <c r="N154" s="57">
        <v>6</v>
      </c>
      <c r="O154" s="57">
        <v>7</v>
      </c>
      <c r="P154" s="57"/>
      <c r="Q154" s="57">
        <v>5</v>
      </c>
      <c r="R154" s="57">
        <v>6</v>
      </c>
      <c r="S154" s="57">
        <v>5</v>
      </c>
      <c r="T154" s="57">
        <v>8</v>
      </c>
      <c r="U154" s="57">
        <v>5</v>
      </c>
      <c r="V154" s="57"/>
      <c r="W154" s="57">
        <v>5</v>
      </c>
      <c r="X154" s="57"/>
      <c r="Y154" s="57"/>
      <c r="Z154" s="57"/>
      <c r="AA154" s="94">
        <f>IF((A154&gt;=Pareto!$M$2),IF(('Raw Data'!A154&lt;=Pareto!$O$2),1,0),0)</f>
        <v>1</v>
      </c>
    </row>
    <row r="155" spans="1:27">
      <c r="A155" s="97">
        <v>43083</v>
      </c>
      <c r="B155" s="52">
        <f t="shared" si="7"/>
        <v>0.89076923076923076</v>
      </c>
      <c r="C155" s="53">
        <v>0.97</v>
      </c>
      <c r="D155" s="54">
        <v>650</v>
      </c>
      <c r="E155" s="56">
        <f t="shared" si="8"/>
        <v>71</v>
      </c>
      <c r="F155" s="57">
        <v>6</v>
      </c>
      <c r="G155" s="57">
        <v>4</v>
      </c>
      <c r="H155" s="57">
        <v>6</v>
      </c>
      <c r="I155" s="57">
        <v>5</v>
      </c>
      <c r="J155" s="57"/>
      <c r="K155" s="57">
        <v>6</v>
      </c>
      <c r="L155" s="57"/>
      <c r="M155" s="57"/>
      <c r="N155" s="57">
        <v>5</v>
      </c>
      <c r="O155" s="57">
        <v>6</v>
      </c>
      <c r="P155" s="57"/>
      <c r="Q155" s="57">
        <v>4</v>
      </c>
      <c r="R155" s="57">
        <v>5</v>
      </c>
      <c r="S155" s="57">
        <v>5</v>
      </c>
      <c r="T155" s="57">
        <v>6</v>
      </c>
      <c r="U155" s="57">
        <v>7</v>
      </c>
      <c r="V155" s="57"/>
      <c r="W155" s="57">
        <v>6</v>
      </c>
      <c r="X155" s="57"/>
      <c r="Y155" s="57"/>
      <c r="Z155" s="57"/>
      <c r="AA155" s="94">
        <f>IF((A155&gt;=Pareto!$M$2),IF(('Raw Data'!A155&lt;=Pareto!$O$2),1,0),0)</f>
        <v>1</v>
      </c>
    </row>
    <row r="156" spans="1:27">
      <c r="A156" s="97">
        <v>43084</v>
      </c>
      <c r="B156" s="52" t="str">
        <f t="shared" si="7"/>
        <v/>
      </c>
      <c r="C156" s="53">
        <v>0.97</v>
      </c>
      <c r="D156" s="54"/>
      <c r="E156" s="56">
        <f t="shared" si="8"/>
        <v>0</v>
      </c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94">
        <f>IF((A156&gt;=Pareto!$M$2),IF(('Raw Data'!A156&lt;=Pareto!$O$2),1,0),0)</f>
        <v>0</v>
      </c>
    </row>
    <row r="157" spans="1:27">
      <c r="A157" s="97">
        <v>43085</v>
      </c>
      <c r="B157" s="52" t="str">
        <f t="shared" si="7"/>
        <v/>
      </c>
      <c r="C157" s="53">
        <v>0.97</v>
      </c>
      <c r="D157" s="54"/>
      <c r="E157" s="56">
        <f t="shared" si="8"/>
        <v>0</v>
      </c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94">
        <f>IF((A157&gt;=Pareto!$M$2),IF(('Raw Data'!A157&lt;=Pareto!$O$2),1,0),0)</f>
        <v>0</v>
      </c>
    </row>
    <row r="158" spans="1:27">
      <c r="A158" s="97">
        <v>43086</v>
      </c>
      <c r="B158" s="52" t="str">
        <f t="shared" si="7"/>
        <v/>
      </c>
      <c r="C158" s="53">
        <v>0.97</v>
      </c>
      <c r="D158" s="54"/>
      <c r="E158" s="56">
        <f t="shared" si="8"/>
        <v>0</v>
      </c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94">
        <f>IF((A158&gt;=Pareto!$M$2),IF(('Raw Data'!A158&lt;=Pareto!$O$2),1,0),0)</f>
        <v>0</v>
      </c>
    </row>
    <row r="159" spans="1:27">
      <c r="A159" s="97">
        <v>43087</v>
      </c>
      <c r="B159" s="52" t="str">
        <f t="shared" si="7"/>
        <v/>
      </c>
      <c r="C159" s="53">
        <v>0.97</v>
      </c>
      <c r="D159" s="54"/>
      <c r="E159" s="56">
        <f t="shared" si="8"/>
        <v>0</v>
      </c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94">
        <f>IF((A159&gt;=Pareto!$M$2),IF(('Raw Data'!A159&lt;=Pareto!$O$2),1,0),0)</f>
        <v>0</v>
      </c>
    </row>
    <row r="160" spans="1:27">
      <c r="A160" s="97">
        <v>43088</v>
      </c>
      <c r="B160" s="52" t="str">
        <f t="shared" si="7"/>
        <v/>
      </c>
      <c r="C160" s="53">
        <v>0.97</v>
      </c>
      <c r="D160" s="54"/>
      <c r="E160" s="56">
        <f t="shared" si="8"/>
        <v>0</v>
      </c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94">
        <f>IF((A160&gt;=Pareto!$M$2),IF(('Raw Data'!A160&lt;=Pareto!$O$2),1,0),0)</f>
        <v>0</v>
      </c>
    </row>
    <row r="161" spans="1:27">
      <c r="A161" s="97">
        <v>43089</v>
      </c>
      <c r="B161" s="52" t="str">
        <f t="shared" si="7"/>
        <v/>
      </c>
      <c r="C161" s="53">
        <v>0.97</v>
      </c>
      <c r="D161" s="54"/>
      <c r="E161" s="56">
        <f t="shared" si="8"/>
        <v>0</v>
      </c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94">
        <f>IF((A161&gt;=Pareto!$M$2),IF(('Raw Data'!A161&lt;=Pareto!$O$2),1,0),0)</f>
        <v>0</v>
      </c>
    </row>
    <row r="162" spans="1:27">
      <c r="A162" s="97">
        <v>43090</v>
      </c>
      <c r="B162" s="52" t="str">
        <f t="shared" si="7"/>
        <v/>
      </c>
      <c r="C162" s="53">
        <v>0.97</v>
      </c>
      <c r="D162" s="54"/>
      <c r="E162" s="56">
        <f t="shared" si="8"/>
        <v>0</v>
      </c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94">
        <f>IF((A162&gt;=Pareto!$M$2),IF(('Raw Data'!A162&lt;=Pareto!$O$2),1,0),0)</f>
        <v>0</v>
      </c>
    </row>
    <row r="163" spans="1:27">
      <c r="A163" s="97">
        <v>43091</v>
      </c>
      <c r="B163" s="52" t="str">
        <f t="shared" si="7"/>
        <v/>
      </c>
      <c r="C163" s="53">
        <v>0.97</v>
      </c>
      <c r="D163" s="54"/>
      <c r="E163" s="56">
        <f t="shared" si="8"/>
        <v>0</v>
      </c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94">
        <f>IF((A163&gt;=Pareto!$M$2),IF(('Raw Data'!A163&lt;=Pareto!$O$2),1,0),0)</f>
        <v>0</v>
      </c>
    </row>
    <row r="164" spans="1:27">
      <c r="A164" s="97">
        <v>43092</v>
      </c>
      <c r="B164" s="52" t="str">
        <f t="shared" si="7"/>
        <v/>
      </c>
      <c r="C164" s="53">
        <v>0.97</v>
      </c>
      <c r="D164" s="54"/>
      <c r="E164" s="56">
        <f t="shared" si="8"/>
        <v>0</v>
      </c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94">
        <f>IF((A164&gt;=Pareto!$M$2),IF(('Raw Data'!A164&lt;=Pareto!$O$2),1,0),0)</f>
        <v>0</v>
      </c>
    </row>
    <row r="165" spans="1:27">
      <c r="A165" s="97">
        <v>43093</v>
      </c>
      <c r="B165" s="52" t="str">
        <f t="shared" si="7"/>
        <v/>
      </c>
      <c r="C165" s="53">
        <v>0.97</v>
      </c>
      <c r="D165" s="54"/>
      <c r="E165" s="56">
        <f t="shared" si="8"/>
        <v>0</v>
      </c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94">
        <f>IF((A165&gt;=Pareto!$M$2),IF(('Raw Data'!A165&lt;=Pareto!$O$2),1,0),0)</f>
        <v>0</v>
      </c>
    </row>
    <row r="166" spans="1:27">
      <c r="A166" s="97">
        <v>43094</v>
      </c>
      <c r="B166" s="52" t="str">
        <f t="shared" si="7"/>
        <v/>
      </c>
      <c r="C166" s="53">
        <v>0.97</v>
      </c>
      <c r="D166" s="54"/>
      <c r="E166" s="56">
        <f t="shared" si="8"/>
        <v>0</v>
      </c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94">
        <f>IF((A166&gt;=Pareto!$M$2),IF(('Raw Data'!A166&lt;=Pareto!$O$2),1,0),0)</f>
        <v>0</v>
      </c>
    </row>
    <row r="167" spans="1:27">
      <c r="A167" s="97">
        <v>43095</v>
      </c>
      <c r="B167" s="52" t="str">
        <f t="shared" si="7"/>
        <v/>
      </c>
      <c r="C167" s="53">
        <v>0.97</v>
      </c>
      <c r="D167" s="54"/>
      <c r="E167" s="56">
        <f t="shared" si="8"/>
        <v>0</v>
      </c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94">
        <f>IF((A167&gt;=Pareto!$M$2),IF(('Raw Data'!A167&lt;=Pareto!$O$2),1,0),0)</f>
        <v>0</v>
      </c>
    </row>
    <row r="168" spans="1:27">
      <c r="A168" s="97">
        <v>43096</v>
      </c>
      <c r="B168" s="52" t="str">
        <f t="shared" si="7"/>
        <v/>
      </c>
      <c r="C168" s="53">
        <v>0.97</v>
      </c>
      <c r="D168" s="54"/>
      <c r="E168" s="56">
        <f t="shared" si="8"/>
        <v>0</v>
      </c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94">
        <f>IF((A168&gt;=Pareto!$M$2),IF(('Raw Data'!A168&lt;=Pareto!$O$2),1,0),0)</f>
        <v>0</v>
      </c>
    </row>
    <row r="169" spans="1:27">
      <c r="A169" s="97">
        <v>43097</v>
      </c>
      <c r="B169" s="52" t="str">
        <f t="shared" si="7"/>
        <v/>
      </c>
      <c r="C169" s="53">
        <v>0.97</v>
      </c>
      <c r="D169" s="54"/>
      <c r="E169" s="56">
        <f t="shared" si="8"/>
        <v>0</v>
      </c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94">
        <f>IF((A169&gt;=Pareto!$M$2),IF(('Raw Data'!A169&lt;=Pareto!$O$2),1,0),0)</f>
        <v>0</v>
      </c>
    </row>
    <row r="170" spans="1:27">
      <c r="A170" s="97">
        <v>43098</v>
      </c>
      <c r="B170" s="52" t="str">
        <f t="shared" si="7"/>
        <v/>
      </c>
      <c r="C170" s="53">
        <v>0.97</v>
      </c>
      <c r="D170" s="54"/>
      <c r="E170" s="56">
        <f t="shared" si="8"/>
        <v>0</v>
      </c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94">
        <f>IF((A170&gt;=Pareto!$M$2),IF(('Raw Data'!A170&lt;=Pareto!$O$2),1,0),0)</f>
        <v>0</v>
      </c>
    </row>
    <row r="171" spans="1:27">
      <c r="A171" s="97">
        <v>43099</v>
      </c>
      <c r="B171" s="52" t="str">
        <f t="shared" si="7"/>
        <v/>
      </c>
      <c r="C171" s="53">
        <v>0.97</v>
      </c>
      <c r="D171" s="54"/>
      <c r="E171" s="56">
        <f t="shared" si="8"/>
        <v>0</v>
      </c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94">
        <f>IF((A171&gt;=Pareto!$M$2),IF(('Raw Data'!A171&lt;=Pareto!$O$2),1,0),0)</f>
        <v>0</v>
      </c>
    </row>
    <row r="172" spans="1:27">
      <c r="A172" s="97">
        <v>43100</v>
      </c>
      <c r="B172" s="52" t="str">
        <f t="shared" si="7"/>
        <v/>
      </c>
      <c r="C172" s="53">
        <v>0.97</v>
      </c>
      <c r="D172" s="54"/>
      <c r="E172" s="56">
        <f t="shared" si="8"/>
        <v>0</v>
      </c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94">
        <f>IF((A172&gt;=Pareto!$M$2),IF(('Raw Data'!A172&lt;=Pareto!$O$2),1,0),0)</f>
        <v>0</v>
      </c>
    </row>
    <row r="173" spans="1:27">
      <c r="A173" s="97">
        <v>43101</v>
      </c>
      <c r="B173" s="52" t="str">
        <f t="shared" si="7"/>
        <v/>
      </c>
      <c r="C173" s="53">
        <v>0.97</v>
      </c>
      <c r="D173" s="54"/>
      <c r="E173" s="56">
        <f t="shared" si="8"/>
        <v>0</v>
      </c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94">
        <f>IF((A173&gt;=Pareto!$M$2),IF(('Raw Data'!A173&lt;=Pareto!$O$2),1,0),0)</f>
        <v>0</v>
      </c>
    </row>
    <row r="174" spans="1:27">
      <c r="A174" s="97">
        <v>43102</v>
      </c>
      <c r="B174" s="52" t="str">
        <f t="shared" si="7"/>
        <v/>
      </c>
      <c r="C174" s="53">
        <v>0.97</v>
      </c>
      <c r="D174" s="54"/>
      <c r="E174" s="56">
        <f t="shared" si="8"/>
        <v>0</v>
      </c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94">
        <f>IF((A174&gt;=Pareto!$M$2),IF(('Raw Data'!A174&lt;=Pareto!$O$2),1,0),0)</f>
        <v>0</v>
      </c>
    </row>
    <row r="175" spans="1:27">
      <c r="A175" s="97">
        <v>43103</v>
      </c>
      <c r="B175" s="52" t="str">
        <f t="shared" si="7"/>
        <v/>
      </c>
      <c r="C175" s="53">
        <v>0.97</v>
      </c>
      <c r="D175" s="54"/>
      <c r="E175" s="56">
        <f t="shared" si="8"/>
        <v>0</v>
      </c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94">
        <f>IF((A175&gt;=Pareto!$M$2),IF(('Raw Data'!A175&lt;=Pareto!$O$2),1,0),0)</f>
        <v>0</v>
      </c>
    </row>
    <row r="176" spans="1:27">
      <c r="A176" s="97">
        <v>43104</v>
      </c>
      <c r="B176" s="52" t="str">
        <f t="shared" si="7"/>
        <v/>
      </c>
      <c r="C176" s="53">
        <v>0.97</v>
      </c>
      <c r="D176" s="54"/>
      <c r="E176" s="56">
        <f t="shared" si="8"/>
        <v>0</v>
      </c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94">
        <f>IF((A176&gt;=Pareto!$M$2),IF(('Raw Data'!A176&lt;=Pareto!$O$2),1,0),0)</f>
        <v>0</v>
      </c>
    </row>
    <row r="177" spans="1:27">
      <c r="A177" s="97">
        <v>43105</v>
      </c>
      <c r="B177" s="52" t="str">
        <f t="shared" si="7"/>
        <v/>
      </c>
      <c r="C177" s="53">
        <v>0.97</v>
      </c>
      <c r="D177" s="54"/>
      <c r="E177" s="56">
        <f t="shared" si="8"/>
        <v>0</v>
      </c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94">
        <f>IF((A177&gt;=Pareto!$M$2),IF(('Raw Data'!A177&lt;=Pareto!$O$2),1,0),0)</f>
        <v>0</v>
      </c>
    </row>
    <row r="178" spans="1:27">
      <c r="A178" s="97">
        <v>43106</v>
      </c>
      <c r="B178" s="52" t="str">
        <f t="shared" si="7"/>
        <v/>
      </c>
      <c r="C178" s="53">
        <v>0.97</v>
      </c>
      <c r="D178" s="54"/>
      <c r="E178" s="56">
        <f t="shared" si="8"/>
        <v>0</v>
      </c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94">
        <f>IF((A178&gt;=Pareto!$M$2),IF(('Raw Data'!A178&lt;=Pareto!$O$2),1,0),0)</f>
        <v>0</v>
      </c>
    </row>
    <row r="179" spans="1:27">
      <c r="A179" s="97">
        <v>43107</v>
      </c>
      <c r="B179" s="52" t="str">
        <f t="shared" si="7"/>
        <v/>
      </c>
      <c r="C179" s="53">
        <v>0.97</v>
      </c>
      <c r="D179" s="54"/>
      <c r="E179" s="56">
        <f t="shared" si="8"/>
        <v>0</v>
      </c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94">
        <f>IF((A179&gt;=Pareto!$M$2),IF(('Raw Data'!A179&lt;=Pareto!$O$2),1,0),0)</f>
        <v>0</v>
      </c>
    </row>
    <row r="180" spans="1:27">
      <c r="A180" s="97">
        <v>43108</v>
      </c>
      <c r="B180" s="52" t="str">
        <f t="shared" si="7"/>
        <v/>
      </c>
      <c r="C180" s="53">
        <v>0.97</v>
      </c>
      <c r="D180" s="54"/>
      <c r="E180" s="56">
        <f t="shared" si="8"/>
        <v>0</v>
      </c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94">
        <f>IF((A180&gt;=Pareto!$M$2),IF(('Raw Data'!A180&lt;=Pareto!$O$2),1,0),0)</f>
        <v>0</v>
      </c>
    </row>
    <row r="181" spans="1:27">
      <c r="A181" s="97">
        <v>43109</v>
      </c>
      <c r="B181" s="52" t="str">
        <f t="shared" si="7"/>
        <v/>
      </c>
      <c r="C181" s="53">
        <v>0.97</v>
      </c>
      <c r="D181" s="54"/>
      <c r="E181" s="56">
        <f t="shared" si="8"/>
        <v>0</v>
      </c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94">
        <f>IF((A181&gt;=Pareto!$M$2),IF(('Raw Data'!A181&lt;=Pareto!$O$2),1,0),0)</f>
        <v>0</v>
      </c>
    </row>
    <row r="182" spans="1:27">
      <c r="A182" s="97">
        <v>43110</v>
      </c>
      <c r="B182" s="52" t="str">
        <f t="shared" si="7"/>
        <v/>
      </c>
      <c r="C182" s="53">
        <v>0.97</v>
      </c>
      <c r="D182" s="54"/>
      <c r="E182" s="56">
        <f t="shared" si="8"/>
        <v>0</v>
      </c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94">
        <f>IF((A182&gt;=Pareto!$M$2),IF(('Raw Data'!A182&lt;=Pareto!$O$2),1,0),0)</f>
        <v>0</v>
      </c>
    </row>
    <row r="183" spans="1:27">
      <c r="A183" s="97">
        <v>43111</v>
      </c>
      <c r="B183" s="52" t="str">
        <f t="shared" si="7"/>
        <v/>
      </c>
      <c r="C183" s="53">
        <v>0.97</v>
      </c>
      <c r="D183" s="54"/>
      <c r="E183" s="56">
        <f t="shared" si="8"/>
        <v>0</v>
      </c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94">
        <f>IF((A183&gt;=Pareto!$M$2),IF(('Raw Data'!A183&lt;=Pareto!$O$2),1,0),0)</f>
        <v>0</v>
      </c>
    </row>
    <row r="184" spans="1:27">
      <c r="A184" s="97">
        <v>43112</v>
      </c>
      <c r="B184" s="52" t="str">
        <f t="shared" si="7"/>
        <v/>
      </c>
      <c r="C184" s="53">
        <v>0.97</v>
      </c>
      <c r="D184" s="54"/>
      <c r="E184" s="56">
        <f t="shared" si="8"/>
        <v>0</v>
      </c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94">
        <f>IF((A184&gt;=Pareto!$M$2),IF(('Raw Data'!A184&lt;=Pareto!$O$2),1,0),0)</f>
        <v>0</v>
      </c>
    </row>
    <row r="185" spans="1:27">
      <c r="A185" s="97">
        <v>43113</v>
      </c>
      <c r="B185" s="52" t="str">
        <f t="shared" si="7"/>
        <v/>
      </c>
      <c r="C185" s="53">
        <v>0.97</v>
      </c>
      <c r="D185" s="54"/>
      <c r="E185" s="56">
        <f t="shared" si="8"/>
        <v>0</v>
      </c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94">
        <f>IF((A185&gt;=Pareto!$M$2),IF(('Raw Data'!A185&lt;=Pareto!$O$2),1,0),0)</f>
        <v>0</v>
      </c>
    </row>
    <row r="186" spans="1:27">
      <c r="A186" s="97">
        <v>43114</v>
      </c>
      <c r="B186" s="52" t="str">
        <f t="shared" si="7"/>
        <v/>
      </c>
      <c r="C186" s="53">
        <v>0.97</v>
      </c>
      <c r="D186" s="54"/>
      <c r="E186" s="56">
        <f t="shared" si="8"/>
        <v>0</v>
      </c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94">
        <f>IF((A186&gt;=Pareto!$M$2),IF(('Raw Data'!A186&lt;=Pareto!$O$2),1,0),0)</f>
        <v>0</v>
      </c>
    </row>
    <row r="187" spans="1:27">
      <c r="A187" s="97">
        <v>43115</v>
      </c>
      <c r="B187" s="52" t="str">
        <f t="shared" si="7"/>
        <v/>
      </c>
      <c r="C187" s="53">
        <v>0.97</v>
      </c>
      <c r="D187" s="54"/>
      <c r="E187" s="56">
        <f t="shared" si="8"/>
        <v>0</v>
      </c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94">
        <f>IF((A187&gt;=Pareto!$M$2),IF(('Raw Data'!A187&lt;=Pareto!$O$2),1,0),0)</f>
        <v>0</v>
      </c>
    </row>
    <row r="188" spans="1:27">
      <c r="A188" s="97">
        <v>43116</v>
      </c>
      <c r="B188" s="52" t="str">
        <f t="shared" si="7"/>
        <v/>
      </c>
      <c r="C188" s="53">
        <v>0.97</v>
      </c>
      <c r="D188" s="54"/>
      <c r="E188" s="56">
        <f t="shared" si="8"/>
        <v>0</v>
      </c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94">
        <f>IF((A188&gt;=Pareto!$M$2),IF(('Raw Data'!A188&lt;=Pareto!$O$2),1,0),0)</f>
        <v>0</v>
      </c>
    </row>
    <row r="189" spans="1:27">
      <c r="A189" s="97">
        <v>43117</v>
      </c>
      <c r="B189" s="52" t="str">
        <f t="shared" si="7"/>
        <v/>
      </c>
      <c r="C189" s="53">
        <v>0.97</v>
      </c>
      <c r="D189" s="54"/>
      <c r="E189" s="56">
        <f t="shared" si="8"/>
        <v>0</v>
      </c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94">
        <f>IF((A189&gt;=Pareto!$M$2),IF(('Raw Data'!A189&lt;=Pareto!$O$2),1,0),0)</f>
        <v>0</v>
      </c>
    </row>
    <row r="190" spans="1:27">
      <c r="A190" s="97">
        <v>43118</v>
      </c>
      <c r="B190" s="52" t="str">
        <f t="shared" si="7"/>
        <v/>
      </c>
      <c r="C190" s="53">
        <v>0.97</v>
      </c>
      <c r="D190" s="54"/>
      <c r="E190" s="56">
        <f t="shared" si="8"/>
        <v>0</v>
      </c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94">
        <f>IF((A190&gt;=Pareto!$M$2),IF(('Raw Data'!A190&lt;=Pareto!$O$2),1,0),0)</f>
        <v>0</v>
      </c>
    </row>
    <row r="191" spans="1:27">
      <c r="A191" s="97">
        <v>43119</v>
      </c>
      <c r="B191" s="52" t="str">
        <f t="shared" si="7"/>
        <v/>
      </c>
      <c r="C191" s="53">
        <v>0.97</v>
      </c>
      <c r="D191" s="54"/>
      <c r="E191" s="56">
        <f t="shared" si="8"/>
        <v>0</v>
      </c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94">
        <f>IF((A191&gt;=Pareto!$M$2),IF(('Raw Data'!A191&lt;=Pareto!$O$2),1,0),0)</f>
        <v>0</v>
      </c>
    </row>
    <row r="192" spans="1:27">
      <c r="A192" s="97">
        <v>43120</v>
      </c>
      <c r="B192" s="52" t="str">
        <f t="shared" si="7"/>
        <v/>
      </c>
      <c r="C192" s="53">
        <v>0.97</v>
      </c>
      <c r="D192" s="54"/>
      <c r="E192" s="56">
        <f t="shared" si="8"/>
        <v>0</v>
      </c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94">
        <f>IF((A192&gt;=Pareto!$M$2),IF(('Raw Data'!A192&lt;=Pareto!$O$2),1,0),0)</f>
        <v>0</v>
      </c>
    </row>
    <row r="193" spans="1:27">
      <c r="A193" s="97">
        <v>43121</v>
      </c>
      <c r="B193" s="52" t="str">
        <f t="shared" si="7"/>
        <v/>
      </c>
      <c r="C193" s="53">
        <v>0.97</v>
      </c>
      <c r="D193" s="54"/>
      <c r="E193" s="56">
        <f t="shared" si="8"/>
        <v>0</v>
      </c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94">
        <f>IF((A193&gt;=Pareto!$M$2),IF(('Raw Data'!A193&lt;=Pareto!$O$2),1,0),0)</f>
        <v>0</v>
      </c>
    </row>
    <row r="194" spans="1:27">
      <c r="A194" s="97">
        <v>43122</v>
      </c>
      <c r="B194" s="52" t="str">
        <f t="shared" si="7"/>
        <v/>
      </c>
      <c r="C194" s="53">
        <v>0.97</v>
      </c>
      <c r="D194" s="54"/>
      <c r="E194" s="56">
        <f t="shared" si="8"/>
        <v>0</v>
      </c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94">
        <f>IF((A194&gt;=Pareto!$M$2),IF(('Raw Data'!A194&lt;=Pareto!$O$2),1,0),0)</f>
        <v>0</v>
      </c>
    </row>
    <row r="195" spans="1:27">
      <c r="A195" s="97">
        <v>43123</v>
      </c>
      <c r="B195" s="52" t="str">
        <f t="shared" si="7"/>
        <v/>
      </c>
      <c r="C195" s="53">
        <v>0.97</v>
      </c>
      <c r="D195" s="54"/>
      <c r="E195" s="56">
        <f t="shared" si="8"/>
        <v>0</v>
      </c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94">
        <f>IF((A195&gt;=Pareto!$M$2),IF(('Raw Data'!A195&lt;=Pareto!$O$2),1,0),0)</f>
        <v>0</v>
      </c>
    </row>
    <row r="196" spans="1:27">
      <c r="A196" s="97">
        <v>43124</v>
      </c>
      <c r="B196" s="52" t="str">
        <f t="shared" si="7"/>
        <v/>
      </c>
      <c r="C196" s="53">
        <v>0.97</v>
      </c>
      <c r="D196" s="54"/>
      <c r="E196" s="56">
        <f t="shared" si="8"/>
        <v>0</v>
      </c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94">
        <f>IF((A196&gt;=Pareto!$M$2),IF(('Raw Data'!A196&lt;=Pareto!$O$2),1,0),0)</f>
        <v>0</v>
      </c>
    </row>
    <row r="197" spans="1:27">
      <c r="A197" s="97">
        <v>43125</v>
      </c>
      <c r="B197" s="52" t="str">
        <f t="shared" si="7"/>
        <v/>
      </c>
      <c r="C197" s="53">
        <v>0.97</v>
      </c>
      <c r="D197" s="54"/>
      <c r="E197" s="56">
        <f t="shared" si="8"/>
        <v>0</v>
      </c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94">
        <f>IF((A197&gt;=Pareto!$M$2),IF(('Raw Data'!A197&lt;=Pareto!$O$2),1,0),0)</f>
        <v>0</v>
      </c>
    </row>
    <row r="198" spans="1:27">
      <c r="A198" s="97">
        <v>43126</v>
      </c>
      <c r="B198" s="52" t="str">
        <f t="shared" ref="B198:B261" si="9">IFERROR(1-(E198/D198),"")</f>
        <v/>
      </c>
      <c r="C198" s="53">
        <v>0.97</v>
      </c>
      <c r="D198" s="54"/>
      <c r="E198" s="56">
        <f t="shared" si="8"/>
        <v>0</v>
      </c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94">
        <f>IF((A198&gt;=Pareto!$M$2),IF(('Raw Data'!A198&lt;=Pareto!$O$2),1,0),0)</f>
        <v>0</v>
      </c>
    </row>
    <row r="199" spans="1:27">
      <c r="A199" s="97">
        <v>43127</v>
      </c>
      <c r="B199" s="52" t="str">
        <f t="shared" si="9"/>
        <v/>
      </c>
      <c r="C199" s="53">
        <v>0.97</v>
      </c>
      <c r="D199" s="54"/>
      <c r="E199" s="56">
        <f t="shared" ref="E199:E262" si="10">F199+G199+H199+I199+J199+K199+L199+M199+N199+O199+P199+Q199+R199+S199+T199+U199+V199+W199+X199+Y199+Z199</f>
        <v>0</v>
      </c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94">
        <f>IF((A199&gt;=Pareto!$M$2),IF(('Raw Data'!A199&lt;=Pareto!$O$2),1,0),0)</f>
        <v>0</v>
      </c>
    </row>
    <row r="200" spans="1:27">
      <c r="A200" s="97">
        <v>43128</v>
      </c>
      <c r="B200" s="52" t="str">
        <f t="shared" si="9"/>
        <v/>
      </c>
      <c r="C200" s="53">
        <v>0.97</v>
      </c>
      <c r="D200" s="54"/>
      <c r="E200" s="56">
        <f t="shared" si="10"/>
        <v>0</v>
      </c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94">
        <f>IF((A200&gt;=Pareto!$M$2),IF(('Raw Data'!A200&lt;=Pareto!$O$2),1,0),0)</f>
        <v>0</v>
      </c>
    </row>
    <row r="201" spans="1:27">
      <c r="A201" s="97">
        <v>43129</v>
      </c>
      <c r="B201" s="52" t="str">
        <f t="shared" si="9"/>
        <v/>
      </c>
      <c r="C201" s="53">
        <v>0.97</v>
      </c>
      <c r="D201" s="54"/>
      <c r="E201" s="56">
        <f t="shared" si="10"/>
        <v>0</v>
      </c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94">
        <f>IF((A201&gt;=Pareto!$M$2),IF(('Raw Data'!A201&lt;=Pareto!$O$2),1,0),0)</f>
        <v>0</v>
      </c>
    </row>
    <row r="202" spans="1:27">
      <c r="A202" s="97">
        <v>43130</v>
      </c>
      <c r="B202" s="52" t="str">
        <f t="shared" si="9"/>
        <v/>
      </c>
      <c r="C202" s="53">
        <v>0.97</v>
      </c>
      <c r="D202" s="54"/>
      <c r="E202" s="56">
        <f t="shared" si="10"/>
        <v>0</v>
      </c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94">
        <f>IF((A202&gt;=Pareto!$M$2),IF(('Raw Data'!A202&lt;=Pareto!$O$2),1,0),0)</f>
        <v>0</v>
      </c>
    </row>
    <row r="203" spans="1:27">
      <c r="A203" s="97">
        <v>43131</v>
      </c>
      <c r="B203" s="52" t="str">
        <f t="shared" si="9"/>
        <v/>
      </c>
      <c r="C203" s="53">
        <v>0.97</v>
      </c>
      <c r="D203" s="54"/>
      <c r="E203" s="56">
        <f t="shared" si="10"/>
        <v>0</v>
      </c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94">
        <f>IF((A203&gt;=Pareto!$M$2),IF(('Raw Data'!A203&lt;=Pareto!$O$2),1,0),0)</f>
        <v>0</v>
      </c>
    </row>
    <row r="204" spans="1:27">
      <c r="A204" s="97">
        <v>43132</v>
      </c>
      <c r="B204" s="52" t="str">
        <f t="shared" si="9"/>
        <v/>
      </c>
      <c r="C204" s="53">
        <v>0.97</v>
      </c>
      <c r="D204" s="54"/>
      <c r="E204" s="56">
        <f t="shared" si="10"/>
        <v>0</v>
      </c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94">
        <f>IF((A204&gt;=Pareto!$M$2),IF(('Raw Data'!A204&lt;=Pareto!$O$2),1,0),0)</f>
        <v>0</v>
      </c>
    </row>
    <row r="205" spans="1:27">
      <c r="A205" s="97">
        <v>43133</v>
      </c>
      <c r="B205" s="52" t="str">
        <f t="shared" si="9"/>
        <v/>
      </c>
      <c r="C205" s="53">
        <v>0.97</v>
      </c>
      <c r="D205" s="54"/>
      <c r="E205" s="56">
        <f t="shared" si="10"/>
        <v>0</v>
      </c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94">
        <f>IF((A205&gt;=Pareto!$M$2),IF(('Raw Data'!A205&lt;=Pareto!$O$2),1,0),0)</f>
        <v>0</v>
      </c>
    </row>
    <row r="206" spans="1:27">
      <c r="A206" s="97">
        <v>43134</v>
      </c>
      <c r="B206" s="52" t="str">
        <f t="shared" si="9"/>
        <v/>
      </c>
      <c r="C206" s="53">
        <v>0.97</v>
      </c>
      <c r="D206" s="54"/>
      <c r="E206" s="56">
        <f t="shared" si="10"/>
        <v>0</v>
      </c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94">
        <f>IF((A206&gt;=Pareto!$M$2),IF(('Raw Data'!A206&lt;=Pareto!$O$2),1,0),0)</f>
        <v>0</v>
      </c>
    </row>
    <row r="207" spans="1:27">
      <c r="A207" s="97">
        <v>43135</v>
      </c>
      <c r="B207" s="52" t="str">
        <f t="shared" si="9"/>
        <v/>
      </c>
      <c r="C207" s="53">
        <v>0.97</v>
      </c>
      <c r="D207" s="54"/>
      <c r="E207" s="56">
        <f t="shared" si="10"/>
        <v>0</v>
      </c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94">
        <f>IF((A207&gt;=Pareto!$M$2),IF(('Raw Data'!A207&lt;=Pareto!$O$2),1,0),0)</f>
        <v>0</v>
      </c>
    </row>
    <row r="208" spans="1:27">
      <c r="A208" s="97">
        <v>43136</v>
      </c>
      <c r="B208" s="52" t="str">
        <f t="shared" si="9"/>
        <v/>
      </c>
      <c r="C208" s="53">
        <v>0.97</v>
      </c>
      <c r="D208" s="54"/>
      <c r="E208" s="56">
        <f t="shared" si="10"/>
        <v>0</v>
      </c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94">
        <f>IF((A208&gt;=Pareto!$M$2),IF(('Raw Data'!A208&lt;=Pareto!$O$2),1,0),0)</f>
        <v>0</v>
      </c>
    </row>
    <row r="209" spans="1:27">
      <c r="A209" s="97">
        <v>43137</v>
      </c>
      <c r="B209" s="52" t="str">
        <f t="shared" si="9"/>
        <v/>
      </c>
      <c r="C209" s="53">
        <v>0.97</v>
      </c>
      <c r="D209" s="54"/>
      <c r="E209" s="56">
        <f t="shared" si="10"/>
        <v>0</v>
      </c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94">
        <f>IF((A209&gt;=Pareto!$M$2),IF(('Raw Data'!A209&lt;=Pareto!$O$2),1,0),0)</f>
        <v>0</v>
      </c>
    </row>
    <row r="210" spans="1:27">
      <c r="A210" s="97">
        <v>43138</v>
      </c>
      <c r="B210" s="52" t="str">
        <f t="shared" si="9"/>
        <v/>
      </c>
      <c r="C210" s="53">
        <v>0.97</v>
      </c>
      <c r="D210" s="54"/>
      <c r="E210" s="56">
        <f t="shared" si="10"/>
        <v>0</v>
      </c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94">
        <f>IF((A210&gt;=Pareto!$M$2),IF(('Raw Data'!A210&lt;=Pareto!$O$2),1,0),0)</f>
        <v>0</v>
      </c>
    </row>
    <row r="211" spans="1:27">
      <c r="A211" s="97">
        <v>43139</v>
      </c>
      <c r="B211" s="52" t="str">
        <f t="shared" si="9"/>
        <v/>
      </c>
      <c r="C211" s="53">
        <v>0.97</v>
      </c>
      <c r="D211" s="54"/>
      <c r="E211" s="56">
        <f t="shared" si="10"/>
        <v>0</v>
      </c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94">
        <f>IF((A211&gt;=Pareto!$M$2),IF(('Raw Data'!A211&lt;=Pareto!$O$2),1,0),0)</f>
        <v>0</v>
      </c>
    </row>
    <row r="212" spans="1:27">
      <c r="A212" s="97">
        <v>43140</v>
      </c>
      <c r="B212" s="52" t="str">
        <f t="shared" si="9"/>
        <v/>
      </c>
      <c r="C212" s="53">
        <v>0.97</v>
      </c>
      <c r="D212" s="54"/>
      <c r="E212" s="56">
        <f t="shared" si="10"/>
        <v>0</v>
      </c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94">
        <f>IF((A212&gt;=Pareto!$M$2),IF(('Raw Data'!A212&lt;=Pareto!$O$2),1,0),0)</f>
        <v>0</v>
      </c>
    </row>
    <row r="213" spans="1:27">
      <c r="A213" s="97">
        <v>43141</v>
      </c>
      <c r="B213" s="52" t="str">
        <f t="shared" si="9"/>
        <v/>
      </c>
      <c r="C213" s="53">
        <v>0.97</v>
      </c>
      <c r="D213" s="54"/>
      <c r="E213" s="56">
        <f t="shared" si="10"/>
        <v>0</v>
      </c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94">
        <f>IF((A213&gt;=Pareto!$M$2),IF(('Raw Data'!A213&lt;=Pareto!$O$2),1,0),0)</f>
        <v>0</v>
      </c>
    </row>
    <row r="214" spans="1:27">
      <c r="A214" s="97">
        <v>43142</v>
      </c>
      <c r="B214" s="52" t="str">
        <f t="shared" si="9"/>
        <v/>
      </c>
      <c r="C214" s="53">
        <v>0.97</v>
      </c>
      <c r="D214" s="54"/>
      <c r="E214" s="56">
        <f t="shared" si="10"/>
        <v>0</v>
      </c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94">
        <f>IF((A214&gt;=Pareto!$M$2),IF(('Raw Data'!A214&lt;=Pareto!$O$2),1,0),0)</f>
        <v>0</v>
      </c>
    </row>
    <row r="215" spans="1:27">
      <c r="A215" s="97">
        <v>43143</v>
      </c>
      <c r="B215" s="52" t="str">
        <f t="shared" si="9"/>
        <v/>
      </c>
      <c r="C215" s="53">
        <v>0.97</v>
      </c>
      <c r="D215" s="54"/>
      <c r="E215" s="56">
        <f t="shared" si="10"/>
        <v>0</v>
      </c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94">
        <f>IF((A215&gt;=Pareto!$M$2),IF(('Raw Data'!A215&lt;=Pareto!$O$2),1,0),0)</f>
        <v>0</v>
      </c>
    </row>
    <row r="216" spans="1:27">
      <c r="A216" s="97">
        <v>43144</v>
      </c>
      <c r="B216" s="52" t="str">
        <f t="shared" si="9"/>
        <v/>
      </c>
      <c r="C216" s="53">
        <v>0.97</v>
      </c>
      <c r="D216" s="54"/>
      <c r="E216" s="56">
        <f t="shared" si="10"/>
        <v>0</v>
      </c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94">
        <f>IF((A216&gt;=Pareto!$M$2),IF(('Raw Data'!A216&lt;=Pareto!$O$2),1,0),0)</f>
        <v>0</v>
      </c>
    </row>
    <row r="217" spans="1:27">
      <c r="A217" s="97">
        <v>43145</v>
      </c>
      <c r="B217" s="52" t="str">
        <f t="shared" si="9"/>
        <v/>
      </c>
      <c r="C217" s="53">
        <v>0.97</v>
      </c>
      <c r="D217" s="54"/>
      <c r="E217" s="56">
        <f t="shared" si="10"/>
        <v>0</v>
      </c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94">
        <f>IF((A217&gt;=Pareto!$M$2),IF(('Raw Data'!A217&lt;=Pareto!$O$2),1,0),0)</f>
        <v>0</v>
      </c>
    </row>
    <row r="218" spans="1:27">
      <c r="A218" s="97">
        <v>43146</v>
      </c>
      <c r="B218" s="52" t="str">
        <f t="shared" si="9"/>
        <v/>
      </c>
      <c r="C218" s="53">
        <v>0.97</v>
      </c>
      <c r="D218" s="54"/>
      <c r="E218" s="56">
        <f t="shared" si="10"/>
        <v>0</v>
      </c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94">
        <f>IF((A218&gt;=Pareto!$M$2),IF(('Raw Data'!A218&lt;=Pareto!$O$2),1,0),0)</f>
        <v>0</v>
      </c>
    </row>
    <row r="219" spans="1:27">
      <c r="A219" s="97">
        <v>43147</v>
      </c>
      <c r="B219" s="52" t="str">
        <f t="shared" si="9"/>
        <v/>
      </c>
      <c r="C219" s="53">
        <v>0.97</v>
      </c>
      <c r="D219" s="54"/>
      <c r="E219" s="56">
        <f t="shared" si="10"/>
        <v>0</v>
      </c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94">
        <f>IF((A219&gt;=Pareto!$M$2),IF(('Raw Data'!A219&lt;=Pareto!$O$2),1,0),0)</f>
        <v>0</v>
      </c>
    </row>
    <row r="220" spans="1:27">
      <c r="A220" s="97">
        <v>43148</v>
      </c>
      <c r="B220" s="52" t="str">
        <f t="shared" si="9"/>
        <v/>
      </c>
      <c r="C220" s="53">
        <v>0.97</v>
      </c>
      <c r="D220" s="54"/>
      <c r="E220" s="56">
        <f t="shared" si="10"/>
        <v>0</v>
      </c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94">
        <f>IF((A220&gt;=Pareto!$M$2),IF(('Raw Data'!A220&lt;=Pareto!$O$2),1,0),0)</f>
        <v>0</v>
      </c>
    </row>
    <row r="221" spans="1:27">
      <c r="A221" s="97">
        <v>43149</v>
      </c>
      <c r="B221" s="52" t="str">
        <f t="shared" si="9"/>
        <v/>
      </c>
      <c r="C221" s="53">
        <v>0.97</v>
      </c>
      <c r="D221" s="54"/>
      <c r="E221" s="56">
        <f t="shared" si="10"/>
        <v>0</v>
      </c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94">
        <f>IF((A221&gt;=Pareto!$M$2),IF(('Raw Data'!A221&lt;=Pareto!$O$2),1,0),0)</f>
        <v>0</v>
      </c>
    </row>
    <row r="222" spans="1:27">
      <c r="A222" s="97">
        <v>43150</v>
      </c>
      <c r="B222" s="52" t="str">
        <f t="shared" si="9"/>
        <v/>
      </c>
      <c r="C222" s="53">
        <v>0.97</v>
      </c>
      <c r="D222" s="54"/>
      <c r="E222" s="56">
        <f t="shared" si="10"/>
        <v>0</v>
      </c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94">
        <f>IF((A222&gt;=Pareto!$M$2),IF(('Raw Data'!A222&lt;=Pareto!$O$2),1,0),0)</f>
        <v>0</v>
      </c>
    </row>
    <row r="223" spans="1:27">
      <c r="A223" s="97">
        <v>43151</v>
      </c>
      <c r="B223" s="52" t="str">
        <f t="shared" si="9"/>
        <v/>
      </c>
      <c r="C223" s="53">
        <v>0.97</v>
      </c>
      <c r="D223" s="54"/>
      <c r="E223" s="56">
        <f t="shared" si="10"/>
        <v>0</v>
      </c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94">
        <f>IF((A223&gt;=Pareto!$M$2),IF(('Raw Data'!A223&lt;=Pareto!$O$2),1,0),0)</f>
        <v>0</v>
      </c>
    </row>
    <row r="224" spans="1:27">
      <c r="A224" s="97">
        <v>43152</v>
      </c>
      <c r="B224" s="52" t="str">
        <f t="shared" si="9"/>
        <v/>
      </c>
      <c r="C224" s="53">
        <v>0.97</v>
      </c>
      <c r="D224" s="54"/>
      <c r="E224" s="56">
        <f t="shared" si="10"/>
        <v>0</v>
      </c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94">
        <f>IF((A224&gt;=Pareto!$M$2),IF(('Raw Data'!A224&lt;=Pareto!$O$2),1,0),0)</f>
        <v>0</v>
      </c>
    </row>
    <row r="225" spans="1:27">
      <c r="A225" s="97">
        <v>43153</v>
      </c>
      <c r="B225" s="52" t="str">
        <f t="shared" si="9"/>
        <v/>
      </c>
      <c r="C225" s="53">
        <v>0.97</v>
      </c>
      <c r="D225" s="54"/>
      <c r="E225" s="56">
        <f t="shared" si="10"/>
        <v>0</v>
      </c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94">
        <f>IF((A225&gt;=Pareto!$M$2),IF(('Raw Data'!A225&lt;=Pareto!$O$2),1,0),0)</f>
        <v>0</v>
      </c>
    </row>
    <row r="226" spans="1:27">
      <c r="A226" s="97">
        <v>43154</v>
      </c>
      <c r="B226" s="52" t="str">
        <f t="shared" si="9"/>
        <v/>
      </c>
      <c r="C226" s="53">
        <v>0.97</v>
      </c>
      <c r="D226" s="54"/>
      <c r="E226" s="56">
        <f t="shared" si="10"/>
        <v>0</v>
      </c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94">
        <f>IF((A226&gt;=Pareto!$M$2),IF(('Raw Data'!A226&lt;=Pareto!$O$2),1,0),0)</f>
        <v>0</v>
      </c>
    </row>
    <row r="227" spans="1:27">
      <c r="A227" s="97">
        <v>43155</v>
      </c>
      <c r="B227" s="52" t="str">
        <f t="shared" si="9"/>
        <v/>
      </c>
      <c r="C227" s="53">
        <v>0.97</v>
      </c>
      <c r="D227" s="54"/>
      <c r="E227" s="56">
        <f t="shared" si="10"/>
        <v>0</v>
      </c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94">
        <f>IF((A227&gt;=Pareto!$M$2),IF(('Raw Data'!A227&lt;=Pareto!$O$2),1,0),0)</f>
        <v>0</v>
      </c>
    </row>
    <row r="228" spans="1:27">
      <c r="A228" s="97">
        <v>43156</v>
      </c>
      <c r="B228" s="52" t="str">
        <f t="shared" si="9"/>
        <v/>
      </c>
      <c r="C228" s="53">
        <v>0.97</v>
      </c>
      <c r="D228" s="54"/>
      <c r="E228" s="56">
        <f t="shared" si="10"/>
        <v>0</v>
      </c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94">
        <f>IF((A228&gt;=Pareto!$M$2),IF(('Raw Data'!A228&lt;=Pareto!$O$2),1,0),0)</f>
        <v>0</v>
      </c>
    </row>
    <row r="229" spans="1:27">
      <c r="A229" s="97">
        <v>43157</v>
      </c>
      <c r="B229" s="52" t="str">
        <f t="shared" si="9"/>
        <v/>
      </c>
      <c r="C229" s="53">
        <v>0.97</v>
      </c>
      <c r="D229" s="54"/>
      <c r="E229" s="56">
        <f t="shared" si="10"/>
        <v>0</v>
      </c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94">
        <f>IF((A229&gt;=Pareto!$M$2),IF(('Raw Data'!A229&lt;=Pareto!$O$2),1,0),0)</f>
        <v>0</v>
      </c>
    </row>
    <row r="230" spans="1:27">
      <c r="A230" s="97">
        <v>43158</v>
      </c>
      <c r="B230" s="52" t="str">
        <f t="shared" si="9"/>
        <v/>
      </c>
      <c r="C230" s="53">
        <v>0.97</v>
      </c>
      <c r="D230" s="54"/>
      <c r="E230" s="56">
        <f t="shared" si="10"/>
        <v>0</v>
      </c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94">
        <f>IF((A230&gt;=Pareto!$M$2),IF(('Raw Data'!A230&lt;=Pareto!$O$2),1,0),0)</f>
        <v>0</v>
      </c>
    </row>
    <row r="231" spans="1:27">
      <c r="A231" s="97">
        <v>43159</v>
      </c>
      <c r="B231" s="52" t="str">
        <f t="shared" si="9"/>
        <v/>
      </c>
      <c r="C231" s="53">
        <v>0.97</v>
      </c>
      <c r="D231" s="54"/>
      <c r="E231" s="56">
        <f t="shared" si="10"/>
        <v>0</v>
      </c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94">
        <f>IF((A231&gt;=Pareto!$M$2),IF(('Raw Data'!A231&lt;=Pareto!$O$2),1,0),0)</f>
        <v>0</v>
      </c>
    </row>
    <row r="232" spans="1:27">
      <c r="A232" s="97">
        <v>43160</v>
      </c>
      <c r="B232" s="52" t="str">
        <f t="shared" si="9"/>
        <v/>
      </c>
      <c r="C232" s="53">
        <v>0.97</v>
      </c>
      <c r="D232" s="54"/>
      <c r="E232" s="56">
        <f t="shared" si="10"/>
        <v>0</v>
      </c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94">
        <f>IF((A232&gt;=Pareto!$M$2),IF(('Raw Data'!A232&lt;=Pareto!$O$2),1,0),0)</f>
        <v>0</v>
      </c>
    </row>
    <row r="233" spans="1:27">
      <c r="A233" s="97">
        <v>43161</v>
      </c>
      <c r="B233" s="52" t="str">
        <f t="shared" si="9"/>
        <v/>
      </c>
      <c r="C233" s="53">
        <v>0.97</v>
      </c>
      <c r="D233" s="54"/>
      <c r="E233" s="56">
        <f t="shared" si="10"/>
        <v>0</v>
      </c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94">
        <f>IF((A233&gt;=Pareto!$M$2),IF(('Raw Data'!A233&lt;=Pareto!$O$2),1,0),0)</f>
        <v>0</v>
      </c>
    </row>
    <row r="234" spans="1:27">
      <c r="A234" s="97">
        <v>43162</v>
      </c>
      <c r="B234" s="52" t="str">
        <f t="shared" si="9"/>
        <v/>
      </c>
      <c r="C234" s="53">
        <v>0.97</v>
      </c>
      <c r="D234" s="54"/>
      <c r="E234" s="56">
        <f t="shared" si="10"/>
        <v>0</v>
      </c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94">
        <f>IF((A234&gt;=Pareto!$M$2),IF(('Raw Data'!A234&lt;=Pareto!$O$2),1,0),0)</f>
        <v>0</v>
      </c>
    </row>
    <row r="235" spans="1:27">
      <c r="A235" s="97">
        <v>43163</v>
      </c>
      <c r="B235" s="52" t="str">
        <f t="shared" si="9"/>
        <v/>
      </c>
      <c r="C235" s="53">
        <v>0.97</v>
      </c>
      <c r="D235" s="54"/>
      <c r="E235" s="56">
        <f t="shared" si="10"/>
        <v>0</v>
      </c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94">
        <f>IF((A235&gt;=Pareto!$M$2),IF(('Raw Data'!A235&lt;=Pareto!$O$2),1,0),0)</f>
        <v>0</v>
      </c>
    </row>
    <row r="236" spans="1:27">
      <c r="A236" s="97">
        <v>43164</v>
      </c>
      <c r="B236" s="52" t="str">
        <f t="shared" si="9"/>
        <v/>
      </c>
      <c r="C236" s="53">
        <v>0.97</v>
      </c>
      <c r="D236" s="54"/>
      <c r="E236" s="56">
        <f t="shared" si="10"/>
        <v>0</v>
      </c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94">
        <f>IF((A236&gt;=Pareto!$M$2),IF(('Raw Data'!A236&lt;=Pareto!$O$2),1,0),0)</f>
        <v>0</v>
      </c>
    </row>
    <row r="237" spans="1:27">
      <c r="A237" s="97">
        <v>43165</v>
      </c>
      <c r="B237" s="52" t="str">
        <f t="shared" si="9"/>
        <v/>
      </c>
      <c r="C237" s="53">
        <v>0.97</v>
      </c>
      <c r="D237" s="54"/>
      <c r="E237" s="56">
        <f t="shared" si="10"/>
        <v>0</v>
      </c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94">
        <f>IF((A237&gt;=Pareto!$M$2),IF(('Raw Data'!A237&lt;=Pareto!$O$2),1,0),0)</f>
        <v>0</v>
      </c>
    </row>
    <row r="238" spans="1:27">
      <c r="A238" s="97">
        <v>43166</v>
      </c>
      <c r="B238" s="52" t="str">
        <f t="shared" si="9"/>
        <v/>
      </c>
      <c r="C238" s="53">
        <v>0.97</v>
      </c>
      <c r="D238" s="54"/>
      <c r="E238" s="56">
        <f t="shared" si="10"/>
        <v>0</v>
      </c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94">
        <f>IF((A238&gt;=Pareto!$M$2),IF(('Raw Data'!A238&lt;=Pareto!$O$2),1,0),0)</f>
        <v>0</v>
      </c>
    </row>
    <row r="239" spans="1:27">
      <c r="A239" s="97">
        <v>43167</v>
      </c>
      <c r="B239" s="52" t="str">
        <f t="shared" si="9"/>
        <v/>
      </c>
      <c r="C239" s="53">
        <v>0.97</v>
      </c>
      <c r="D239" s="54"/>
      <c r="E239" s="56">
        <f t="shared" si="10"/>
        <v>0</v>
      </c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94">
        <f>IF((A239&gt;=Pareto!$M$2),IF(('Raw Data'!A239&lt;=Pareto!$O$2),1,0),0)</f>
        <v>0</v>
      </c>
    </row>
    <row r="240" spans="1:27">
      <c r="A240" s="97">
        <v>43168</v>
      </c>
      <c r="B240" s="52" t="str">
        <f t="shared" si="9"/>
        <v/>
      </c>
      <c r="C240" s="53">
        <v>0.97</v>
      </c>
      <c r="D240" s="54"/>
      <c r="E240" s="56">
        <f t="shared" si="10"/>
        <v>0</v>
      </c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94">
        <f>IF((A240&gt;=Pareto!$M$2),IF(('Raw Data'!A240&lt;=Pareto!$O$2),1,0),0)</f>
        <v>0</v>
      </c>
    </row>
    <row r="241" spans="1:27">
      <c r="A241" s="97">
        <v>43169</v>
      </c>
      <c r="B241" s="52" t="str">
        <f t="shared" si="9"/>
        <v/>
      </c>
      <c r="C241" s="53">
        <v>0.97</v>
      </c>
      <c r="D241" s="54"/>
      <c r="E241" s="56">
        <f t="shared" si="10"/>
        <v>0</v>
      </c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94">
        <f>IF((A241&gt;=Pareto!$M$2),IF(('Raw Data'!A241&lt;=Pareto!$O$2),1,0),0)</f>
        <v>0</v>
      </c>
    </row>
    <row r="242" spans="1:27">
      <c r="A242" s="97">
        <v>43170</v>
      </c>
      <c r="B242" s="52" t="str">
        <f t="shared" si="9"/>
        <v/>
      </c>
      <c r="C242" s="53">
        <v>0.97</v>
      </c>
      <c r="D242" s="54"/>
      <c r="E242" s="56">
        <f t="shared" si="10"/>
        <v>0</v>
      </c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94">
        <f>IF((A242&gt;=Pareto!$M$2),IF(('Raw Data'!A242&lt;=Pareto!$O$2),1,0),0)</f>
        <v>0</v>
      </c>
    </row>
    <row r="243" spans="1:27">
      <c r="A243" s="97">
        <v>43171</v>
      </c>
      <c r="B243" s="52" t="str">
        <f t="shared" si="9"/>
        <v/>
      </c>
      <c r="C243" s="53">
        <v>0.97</v>
      </c>
      <c r="D243" s="54"/>
      <c r="E243" s="56">
        <f t="shared" si="10"/>
        <v>0</v>
      </c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94">
        <f>IF((A243&gt;=Pareto!$M$2),IF(('Raw Data'!A243&lt;=Pareto!$O$2),1,0),0)</f>
        <v>0</v>
      </c>
    </row>
    <row r="244" spans="1:27">
      <c r="A244" s="97">
        <v>43172</v>
      </c>
      <c r="B244" s="52" t="str">
        <f t="shared" si="9"/>
        <v/>
      </c>
      <c r="C244" s="53">
        <v>0.97</v>
      </c>
      <c r="D244" s="55"/>
      <c r="E244" s="56">
        <f t="shared" si="10"/>
        <v>0</v>
      </c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94">
        <f>IF((A244&gt;=Pareto!$M$2),IF(('Raw Data'!A244&lt;=Pareto!$O$2),1,0),0)</f>
        <v>0</v>
      </c>
    </row>
    <row r="245" spans="1:27">
      <c r="A245" s="97">
        <v>43173</v>
      </c>
      <c r="B245" s="52" t="str">
        <f t="shared" si="9"/>
        <v/>
      </c>
      <c r="C245" s="53">
        <v>0.97</v>
      </c>
      <c r="D245" s="55"/>
      <c r="E245" s="56">
        <f t="shared" si="10"/>
        <v>0</v>
      </c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94">
        <f>IF((A245&gt;=Pareto!$M$2),IF(('Raw Data'!A245&lt;=Pareto!$O$2),1,0),0)</f>
        <v>0</v>
      </c>
    </row>
    <row r="246" spans="1:27">
      <c r="A246" s="97">
        <v>43174</v>
      </c>
      <c r="B246" s="52" t="str">
        <f t="shared" si="9"/>
        <v/>
      </c>
      <c r="C246" s="53">
        <v>0.97</v>
      </c>
      <c r="D246" s="55"/>
      <c r="E246" s="56">
        <f t="shared" si="10"/>
        <v>0</v>
      </c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94">
        <f>IF((A246&gt;=Pareto!$M$2),IF(('Raw Data'!A246&lt;=Pareto!$O$2),1,0),0)</f>
        <v>0</v>
      </c>
    </row>
    <row r="247" spans="1:27">
      <c r="A247" s="97">
        <v>43175</v>
      </c>
      <c r="B247" s="52" t="str">
        <f t="shared" si="9"/>
        <v/>
      </c>
      <c r="C247" s="53">
        <v>0.97</v>
      </c>
      <c r="D247" s="55"/>
      <c r="E247" s="56">
        <f t="shared" si="10"/>
        <v>0</v>
      </c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94">
        <f>IF((A247&gt;=Pareto!$M$2),IF(('Raw Data'!A247&lt;=Pareto!$O$2),1,0),0)</f>
        <v>0</v>
      </c>
    </row>
    <row r="248" spans="1:27">
      <c r="A248" s="97">
        <v>43176</v>
      </c>
      <c r="B248" s="52" t="str">
        <f t="shared" si="9"/>
        <v/>
      </c>
      <c r="C248" s="53">
        <v>0.97</v>
      </c>
      <c r="D248" s="55"/>
      <c r="E248" s="56">
        <f t="shared" si="10"/>
        <v>0</v>
      </c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94">
        <f>IF((A248&gt;=Pareto!$M$2),IF(('Raw Data'!A248&lt;=Pareto!$O$2),1,0),0)</f>
        <v>0</v>
      </c>
    </row>
    <row r="249" spans="1:27">
      <c r="A249" s="97">
        <v>43177</v>
      </c>
      <c r="B249" s="52" t="str">
        <f t="shared" si="9"/>
        <v/>
      </c>
      <c r="C249" s="53">
        <v>0.97</v>
      </c>
      <c r="D249" s="55"/>
      <c r="E249" s="56">
        <f t="shared" si="10"/>
        <v>0</v>
      </c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94">
        <f>IF((A249&gt;=Pareto!$M$2),IF(('Raw Data'!A249&lt;=Pareto!$O$2),1,0),0)</f>
        <v>0</v>
      </c>
    </row>
    <row r="250" spans="1:27">
      <c r="A250" s="97">
        <v>43178</v>
      </c>
      <c r="B250" s="52" t="str">
        <f t="shared" si="9"/>
        <v/>
      </c>
      <c r="C250" s="53">
        <v>0.97</v>
      </c>
      <c r="D250" s="54"/>
      <c r="E250" s="56">
        <f t="shared" si="10"/>
        <v>0</v>
      </c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94">
        <f>IF((A250&gt;=Pareto!$M$2),IF(('Raw Data'!A250&lt;=Pareto!$O$2),1,0),0)</f>
        <v>0</v>
      </c>
    </row>
    <row r="251" spans="1:27">
      <c r="A251" s="97">
        <v>43179</v>
      </c>
      <c r="B251" s="52" t="str">
        <f t="shared" si="9"/>
        <v/>
      </c>
      <c r="C251" s="53">
        <v>0.97</v>
      </c>
      <c r="D251" s="54"/>
      <c r="E251" s="56">
        <f t="shared" si="10"/>
        <v>0</v>
      </c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94">
        <f>IF((A251&gt;=Pareto!$M$2),IF(('Raw Data'!A251&lt;=Pareto!$O$2),1,0),0)</f>
        <v>0</v>
      </c>
    </row>
    <row r="252" spans="1:27">
      <c r="A252" s="97">
        <v>43180</v>
      </c>
      <c r="B252" s="52" t="str">
        <f t="shared" si="9"/>
        <v/>
      </c>
      <c r="C252" s="53">
        <v>0.97</v>
      </c>
      <c r="D252" s="54"/>
      <c r="E252" s="56">
        <f t="shared" si="10"/>
        <v>0</v>
      </c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94">
        <f>IF((A252&gt;=Pareto!$M$2),IF(('Raw Data'!A252&lt;=Pareto!$O$2),1,0),0)</f>
        <v>0</v>
      </c>
    </row>
    <row r="253" spans="1:27">
      <c r="A253" s="97">
        <v>43181</v>
      </c>
      <c r="B253" s="52" t="str">
        <f t="shared" si="9"/>
        <v/>
      </c>
      <c r="C253" s="53">
        <v>0.97</v>
      </c>
      <c r="D253" s="54"/>
      <c r="E253" s="56">
        <f t="shared" si="10"/>
        <v>0</v>
      </c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94">
        <f>IF((A253&gt;=Pareto!$M$2),IF(('Raw Data'!A253&lt;=Pareto!$O$2),1,0),0)</f>
        <v>0</v>
      </c>
    </row>
    <row r="254" spans="1:27">
      <c r="A254" s="97">
        <v>43182</v>
      </c>
      <c r="B254" s="52" t="str">
        <f t="shared" si="9"/>
        <v/>
      </c>
      <c r="C254" s="53">
        <v>0.97</v>
      </c>
      <c r="D254" s="54"/>
      <c r="E254" s="56">
        <f t="shared" si="10"/>
        <v>0</v>
      </c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94">
        <f>IF((A254&gt;=Pareto!$M$2),IF(('Raw Data'!A254&lt;=Pareto!$O$2),1,0),0)</f>
        <v>0</v>
      </c>
    </row>
    <row r="255" spans="1:27">
      <c r="A255" s="97">
        <v>43183</v>
      </c>
      <c r="B255" s="52" t="str">
        <f t="shared" si="9"/>
        <v/>
      </c>
      <c r="C255" s="53">
        <v>0.97</v>
      </c>
      <c r="D255" s="54"/>
      <c r="E255" s="56">
        <f t="shared" si="10"/>
        <v>0</v>
      </c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94">
        <f>IF((A255&gt;=Pareto!$M$2),IF(('Raw Data'!A255&lt;=Pareto!$O$2),1,0),0)</f>
        <v>0</v>
      </c>
    </row>
    <row r="256" spans="1:27">
      <c r="A256" s="97">
        <v>43184</v>
      </c>
      <c r="B256" s="52" t="str">
        <f t="shared" si="9"/>
        <v/>
      </c>
      <c r="C256" s="53">
        <v>0.97</v>
      </c>
      <c r="D256" s="54"/>
      <c r="E256" s="56">
        <f t="shared" si="10"/>
        <v>0</v>
      </c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94">
        <f>IF((A256&gt;=Pareto!$M$2),IF(('Raw Data'!A256&lt;=Pareto!$O$2),1,0),0)</f>
        <v>0</v>
      </c>
    </row>
    <row r="257" spans="1:27">
      <c r="A257" s="97">
        <v>43185</v>
      </c>
      <c r="B257" s="52" t="str">
        <f t="shared" si="9"/>
        <v/>
      </c>
      <c r="C257" s="53">
        <v>0.97</v>
      </c>
      <c r="D257" s="54"/>
      <c r="E257" s="56">
        <f t="shared" si="10"/>
        <v>0</v>
      </c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94">
        <f>IF((A257&gt;=Pareto!$M$2),IF(('Raw Data'!A257&lt;=Pareto!$O$2),1,0),0)</f>
        <v>0</v>
      </c>
    </row>
    <row r="258" spans="1:27">
      <c r="A258" s="97">
        <v>43186</v>
      </c>
      <c r="B258" s="52" t="str">
        <f t="shared" si="9"/>
        <v/>
      </c>
      <c r="C258" s="53">
        <v>0.97</v>
      </c>
      <c r="D258" s="54"/>
      <c r="E258" s="56">
        <f t="shared" si="10"/>
        <v>0</v>
      </c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94">
        <f>IF((A258&gt;=Pareto!$M$2),IF(('Raw Data'!A258&lt;=Pareto!$O$2),1,0),0)</f>
        <v>0</v>
      </c>
    </row>
    <row r="259" spans="1:27">
      <c r="A259" s="97">
        <v>43187</v>
      </c>
      <c r="B259" s="52" t="str">
        <f t="shared" si="9"/>
        <v/>
      </c>
      <c r="C259" s="53">
        <v>0.97</v>
      </c>
      <c r="D259" s="54"/>
      <c r="E259" s="56">
        <f t="shared" si="10"/>
        <v>0</v>
      </c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94">
        <f>IF((A259&gt;=Pareto!$M$2),IF(('Raw Data'!A259&lt;=Pareto!$O$2),1,0),0)</f>
        <v>0</v>
      </c>
    </row>
    <row r="260" spans="1:27">
      <c r="A260" s="97">
        <v>43188</v>
      </c>
      <c r="B260" s="52" t="str">
        <f t="shared" si="9"/>
        <v/>
      </c>
      <c r="C260" s="53">
        <v>0.97</v>
      </c>
      <c r="D260" s="54"/>
      <c r="E260" s="56">
        <f t="shared" si="10"/>
        <v>0</v>
      </c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94">
        <f>IF((A260&gt;=Pareto!$M$2),IF(('Raw Data'!A260&lt;=Pareto!$O$2),1,0),0)</f>
        <v>0</v>
      </c>
    </row>
    <row r="261" spans="1:27">
      <c r="A261" s="97">
        <v>43189</v>
      </c>
      <c r="B261" s="52" t="str">
        <f t="shared" si="9"/>
        <v/>
      </c>
      <c r="C261" s="53">
        <v>0.97</v>
      </c>
      <c r="D261" s="54"/>
      <c r="E261" s="56">
        <f t="shared" si="10"/>
        <v>0</v>
      </c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94">
        <f>IF((A261&gt;=Pareto!$M$2),IF(('Raw Data'!A261&lt;=Pareto!$O$2),1,0),0)</f>
        <v>0</v>
      </c>
    </row>
    <row r="262" spans="1:27">
      <c r="A262" s="97">
        <v>43190</v>
      </c>
      <c r="B262" s="52" t="str">
        <f t="shared" ref="B262:B325" si="11">IFERROR(1-(E262/D262),"")</f>
        <v/>
      </c>
      <c r="C262" s="53">
        <v>0.97</v>
      </c>
      <c r="D262" s="54"/>
      <c r="E262" s="56">
        <f t="shared" si="10"/>
        <v>0</v>
      </c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94">
        <f>IF((A262&gt;=Pareto!$M$2),IF(('Raw Data'!A262&lt;=Pareto!$O$2),1,0),0)</f>
        <v>0</v>
      </c>
    </row>
    <row r="263" spans="1:27">
      <c r="A263" s="97">
        <v>43191</v>
      </c>
      <c r="B263" s="52" t="str">
        <f t="shared" si="11"/>
        <v/>
      </c>
      <c r="C263" s="53">
        <v>0.97</v>
      </c>
      <c r="D263" s="54"/>
      <c r="E263" s="56">
        <f t="shared" ref="E263:E300" si="12">F263+G263+H263+I263+J263+K263+L263+M263+N263+O263+P263+Q263+R263+S263+T263+U263+V263+W263+X263+Y263+Z263</f>
        <v>0</v>
      </c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94">
        <f>IF((A263&gt;=Pareto!$M$2),IF(('Raw Data'!A263&lt;=Pareto!$O$2),1,0),0)</f>
        <v>0</v>
      </c>
    </row>
    <row r="264" spans="1:27">
      <c r="A264" s="97">
        <v>43192</v>
      </c>
      <c r="B264" s="52" t="str">
        <f t="shared" si="11"/>
        <v/>
      </c>
      <c r="C264" s="53">
        <v>0.97</v>
      </c>
      <c r="D264" s="54"/>
      <c r="E264" s="56">
        <f t="shared" si="12"/>
        <v>0</v>
      </c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94">
        <f>IF((A264&gt;=Pareto!$M$2),IF(('Raw Data'!A264&lt;=Pareto!$O$2),1,0),0)</f>
        <v>0</v>
      </c>
    </row>
    <row r="265" spans="1:27">
      <c r="A265" s="97">
        <v>43193</v>
      </c>
      <c r="B265" s="52" t="str">
        <f t="shared" si="11"/>
        <v/>
      </c>
      <c r="C265" s="53">
        <v>0.97</v>
      </c>
      <c r="D265" s="54"/>
      <c r="E265" s="56">
        <f t="shared" si="12"/>
        <v>0</v>
      </c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94">
        <f>IF((A265&gt;=Pareto!$M$2),IF(('Raw Data'!A265&lt;=Pareto!$O$2),1,0),0)</f>
        <v>0</v>
      </c>
    </row>
    <row r="266" spans="1:27">
      <c r="A266" s="97">
        <v>43194</v>
      </c>
      <c r="B266" s="52" t="str">
        <f t="shared" si="11"/>
        <v/>
      </c>
      <c r="C266" s="53">
        <v>0.97</v>
      </c>
      <c r="D266" s="54"/>
      <c r="E266" s="56">
        <f t="shared" si="12"/>
        <v>0</v>
      </c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94">
        <f>IF((A266&gt;=Pareto!$M$2),IF(('Raw Data'!A266&lt;=Pareto!$O$2),1,0),0)</f>
        <v>0</v>
      </c>
    </row>
    <row r="267" spans="1:27">
      <c r="A267" s="97">
        <v>43195</v>
      </c>
      <c r="B267" s="52" t="str">
        <f t="shared" si="11"/>
        <v/>
      </c>
      <c r="C267" s="53">
        <v>0.97</v>
      </c>
      <c r="D267" s="54"/>
      <c r="E267" s="56">
        <f t="shared" si="12"/>
        <v>0</v>
      </c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94">
        <f>IF((A267&gt;=Pareto!$M$2),IF(('Raw Data'!A267&lt;=Pareto!$O$2),1,0),0)</f>
        <v>0</v>
      </c>
    </row>
    <row r="268" spans="1:27">
      <c r="A268" s="97">
        <v>43196</v>
      </c>
      <c r="B268" s="52" t="str">
        <f t="shared" si="11"/>
        <v/>
      </c>
      <c r="C268" s="53">
        <v>0.97</v>
      </c>
      <c r="D268" s="54"/>
      <c r="E268" s="56">
        <f t="shared" si="12"/>
        <v>0</v>
      </c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94">
        <f>IF((A268&gt;=Pareto!$M$2),IF(('Raw Data'!A268&lt;=Pareto!$O$2),1,0),0)</f>
        <v>0</v>
      </c>
    </row>
    <row r="269" spans="1:27">
      <c r="A269" s="97">
        <v>43197</v>
      </c>
      <c r="B269" s="52" t="str">
        <f t="shared" si="11"/>
        <v/>
      </c>
      <c r="C269" s="53">
        <v>0.97</v>
      </c>
      <c r="D269" s="54"/>
      <c r="E269" s="56">
        <f t="shared" si="12"/>
        <v>0</v>
      </c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94">
        <f>IF((A269&gt;=Pareto!$M$2),IF(('Raw Data'!A269&lt;=Pareto!$O$2),1,0),0)</f>
        <v>0</v>
      </c>
    </row>
    <row r="270" spans="1:27">
      <c r="A270" s="97">
        <v>43198</v>
      </c>
      <c r="B270" s="52" t="str">
        <f t="shared" si="11"/>
        <v/>
      </c>
      <c r="C270" s="53">
        <v>0.97</v>
      </c>
      <c r="D270" s="54"/>
      <c r="E270" s="56">
        <f t="shared" si="12"/>
        <v>0</v>
      </c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94">
        <f>IF((A270&gt;=Pareto!$M$2),IF(('Raw Data'!A270&lt;=Pareto!$O$2),1,0),0)</f>
        <v>0</v>
      </c>
    </row>
    <row r="271" spans="1:27">
      <c r="A271" s="97">
        <v>43199</v>
      </c>
      <c r="B271" s="52" t="str">
        <f t="shared" si="11"/>
        <v/>
      </c>
      <c r="C271" s="53">
        <v>0.97</v>
      </c>
      <c r="D271" s="54"/>
      <c r="E271" s="56">
        <f t="shared" si="12"/>
        <v>0</v>
      </c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94">
        <f>IF((A271&gt;=Pareto!$M$2),IF(('Raw Data'!A271&lt;=Pareto!$O$2),1,0),0)</f>
        <v>0</v>
      </c>
    </row>
    <row r="272" spans="1:27">
      <c r="A272" s="97">
        <v>43200</v>
      </c>
      <c r="B272" s="52" t="str">
        <f t="shared" si="11"/>
        <v/>
      </c>
      <c r="C272" s="53">
        <v>0.97</v>
      </c>
      <c r="D272" s="54"/>
      <c r="E272" s="56">
        <f t="shared" si="12"/>
        <v>0</v>
      </c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94">
        <f>IF((A272&gt;=Pareto!$M$2),IF(('Raw Data'!A272&lt;=Pareto!$O$2),1,0),0)</f>
        <v>0</v>
      </c>
    </row>
    <row r="273" spans="1:27">
      <c r="A273" s="97">
        <v>43201</v>
      </c>
      <c r="B273" s="52" t="str">
        <f t="shared" si="11"/>
        <v/>
      </c>
      <c r="C273" s="53">
        <v>0.97</v>
      </c>
      <c r="D273" s="54"/>
      <c r="E273" s="56">
        <f t="shared" si="12"/>
        <v>0</v>
      </c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94">
        <f>IF((A273&gt;=Pareto!$M$2),IF(('Raw Data'!A273&lt;=Pareto!$O$2),1,0),0)</f>
        <v>0</v>
      </c>
    </row>
    <row r="274" spans="1:27">
      <c r="A274" s="97">
        <v>43202</v>
      </c>
      <c r="B274" s="52" t="str">
        <f t="shared" si="11"/>
        <v/>
      </c>
      <c r="C274" s="53">
        <v>0.97</v>
      </c>
      <c r="D274" s="54"/>
      <c r="E274" s="56">
        <f t="shared" si="12"/>
        <v>0</v>
      </c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94">
        <f>IF((A274&gt;=Pareto!$M$2),IF(('Raw Data'!A274&lt;=Pareto!$O$2),1,0),0)</f>
        <v>0</v>
      </c>
    </row>
    <row r="275" spans="1:27">
      <c r="A275" s="97">
        <v>43203</v>
      </c>
      <c r="B275" s="52" t="str">
        <f t="shared" si="11"/>
        <v/>
      </c>
      <c r="C275" s="53">
        <v>0.97</v>
      </c>
      <c r="D275" s="54"/>
      <c r="E275" s="56">
        <f t="shared" si="12"/>
        <v>0</v>
      </c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94">
        <f>IF((A275&gt;=Pareto!$M$2),IF(('Raw Data'!A275&lt;=Pareto!$O$2),1,0),0)</f>
        <v>0</v>
      </c>
    </row>
    <row r="276" spans="1:27">
      <c r="A276" s="97">
        <v>43204</v>
      </c>
      <c r="B276" s="52" t="str">
        <f t="shared" si="11"/>
        <v/>
      </c>
      <c r="C276" s="53">
        <v>0.97</v>
      </c>
      <c r="D276" s="54"/>
      <c r="E276" s="56">
        <f t="shared" si="12"/>
        <v>0</v>
      </c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94">
        <f>IF((A276&gt;=Pareto!$M$2),IF(('Raw Data'!A276&lt;=Pareto!$O$2),1,0),0)</f>
        <v>0</v>
      </c>
    </row>
    <row r="277" spans="1:27">
      <c r="A277" s="97">
        <v>43205</v>
      </c>
      <c r="B277" s="52" t="str">
        <f t="shared" si="11"/>
        <v/>
      </c>
      <c r="C277" s="53">
        <v>0.97</v>
      </c>
      <c r="D277" s="54"/>
      <c r="E277" s="56">
        <f t="shared" si="12"/>
        <v>0</v>
      </c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94">
        <f>IF((A277&gt;=Pareto!$M$2),IF(('Raw Data'!A277&lt;=Pareto!$O$2),1,0),0)</f>
        <v>0</v>
      </c>
    </row>
    <row r="278" spans="1:27">
      <c r="A278" s="97">
        <v>43206</v>
      </c>
      <c r="B278" s="52" t="str">
        <f t="shared" si="11"/>
        <v/>
      </c>
      <c r="C278" s="53">
        <v>0.97</v>
      </c>
      <c r="D278" s="54"/>
      <c r="E278" s="56">
        <f t="shared" si="12"/>
        <v>0</v>
      </c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94">
        <f>IF((A278&gt;=Pareto!$M$2),IF(('Raw Data'!A278&lt;=Pareto!$O$2),1,0),0)</f>
        <v>0</v>
      </c>
    </row>
    <row r="279" spans="1:27">
      <c r="A279" s="97">
        <v>43207</v>
      </c>
      <c r="B279" s="52" t="str">
        <f t="shared" si="11"/>
        <v/>
      </c>
      <c r="C279" s="53">
        <v>0.97</v>
      </c>
      <c r="D279" s="54"/>
      <c r="E279" s="56">
        <f t="shared" si="12"/>
        <v>0</v>
      </c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94">
        <f>IF((A279&gt;=Pareto!$M$2),IF(('Raw Data'!A279&lt;=Pareto!$O$2),1,0),0)</f>
        <v>0</v>
      </c>
    </row>
    <row r="280" spans="1:27">
      <c r="A280" s="97">
        <v>43208</v>
      </c>
      <c r="B280" s="52" t="str">
        <f t="shared" si="11"/>
        <v/>
      </c>
      <c r="C280" s="53">
        <v>0.97</v>
      </c>
      <c r="D280" s="54"/>
      <c r="E280" s="56">
        <f t="shared" si="12"/>
        <v>0</v>
      </c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94">
        <f>IF((A280&gt;=Pareto!$M$2),IF(('Raw Data'!A280&lt;=Pareto!$O$2),1,0),0)</f>
        <v>0</v>
      </c>
    </row>
    <row r="281" spans="1:27">
      <c r="A281" s="97">
        <v>43209</v>
      </c>
      <c r="B281" s="52" t="str">
        <f t="shared" si="11"/>
        <v/>
      </c>
      <c r="C281" s="53">
        <v>0.97</v>
      </c>
      <c r="D281" s="54"/>
      <c r="E281" s="56">
        <f t="shared" si="12"/>
        <v>0</v>
      </c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94">
        <f>IF((A281&gt;=Pareto!$M$2),IF(('Raw Data'!A281&lt;=Pareto!$O$2),1,0),0)</f>
        <v>0</v>
      </c>
    </row>
    <row r="282" spans="1:27">
      <c r="A282" s="97">
        <v>43210</v>
      </c>
      <c r="B282" s="52" t="str">
        <f t="shared" si="11"/>
        <v/>
      </c>
      <c r="C282" s="53">
        <v>0.97</v>
      </c>
      <c r="D282" s="54"/>
      <c r="E282" s="56">
        <f t="shared" si="12"/>
        <v>0</v>
      </c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94">
        <f>IF((A282&gt;=Pareto!$M$2),IF(('Raw Data'!A282&lt;=Pareto!$O$2),1,0),0)</f>
        <v>0</v>
      </c>
    </row>
    <row r="283" spans="1:27">
      <c r="A283" s="97">
        <v>43211</v>
      </c>
      <c r="B283" s="52" t="str">
        <f t="shared" si="11"/>
        <v/>
      </c>
      <c r="C283" s="53">
        <v>0.97</v>
      </c>
      <c r="D283" s="54"/>
      <c r="E283" s="56">
        <f t="shared" si="12"/>
        <v>0</v>
      </c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94">
        <f>IF((A283&gt;=Pareto!$M$2),IF(('Raw Data'!A283&lt;=Pareto!$O$2),1,0),0)</f>
        <v>0</v>
      </c>
    </row>
    <row r="284" spans="1:27">
      <c r="A284" s="97">
        <v>43212</v>
      </c>
      <c r="B284" s="52" t="str">
        <f t="shared" si="11"/>
        <v/>
      </c>
      <c r="C284" s="53">
        <v>0.97</v>
      </c>
      <c r="D284" s="54"/>
      <c r="E284" s="56">
        <f t="shared" si="12"/>
        <v>0</v>
      </c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94">
        <f>IF((A284&gt;=Pareto!$M$2),IF(('Raw Data'!A284&lt;=Pareto!$O$2),1,0),0)</f>
        <v>0</v>
      </c>
    </row>
    <row r="285" spans="1:27">
      <c r="A285" s="97">
        <v>43213</v>
      </c>
      <c r="B285" s="52" t="str">
        <f t="shared" si="11"/>
        <v/>
      </c>
      <c r="C285" s="53">
        <v>0.97</v>
      </c>
      <c r="D285" s="54"/>
      <c r="E285" s="56">
        <f t="shared" si="12"/>
        <v>0</v>
      </c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94">
        <f>IF((A285&gt;=Pareto!$M$2),IF(('Raw Data'!A285&lt;=Pareto!$O$2),1,0),0)</f>
        <v>0</v>
      </c>
    </row>
    <row r="286" spans="1:27">
      <c r="A286" s="97">
        <v>43214</v>
      </c>
      <c r="B286" s="52" t="str">
        <f t="shared" si="11"/>
        <v/>
      </c>
      <c r="C286" s="53">
        <v>0.97</v>
      </c>
      <c r="D286" s="54"/>
      <c r="E286" s="56">
        <f t="shared" si="12"/>
        <v>0</v>
      </c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94">
        <f>IF((A286&gt;=Pareto!$M$2),IF(('Raw Data'!A286&lt;=Pareto!$O$2),1,0),0)</f>
        <v>0</v>
      </c>
    </row>
    <row r="287" spans="1:27">
      <c r="A287" s="97">
        <v>43215</v>
      </c>
      <c r="B287" s="52" t="str">
        <f t="shared" si="11"/>
        <v/>
      </c>
      <c r="C287" s="53">
        <v>0.97</v>
      </c>
      <c r="D287" s="54"/>
      <c r="E287" s="56">
        <f t="shared" si="12"/>
        <v>0</v>
      </c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94">
        <f>IF((A287&gt;=Pareto!$M$2),IF(('Raw Data'!A287&lt;=Pareto!$O$2),1,0),0)</f>
        <v>0</v>
      </c>
    </row>
    <row r="288" spans="1:27">
      <c r="A288" s="97">
        <v>43216</v>
      </c>
      <c r="B288" s="52" t="str">
        <f t="shared" si="11"/>
        <v/>
      </c>
      <c r="C288" s="53">
        <v>0.97</v>
      </c>
      <c r="D288" s="54"/>
      <c r="E288" s="56">
        <f t="shared" si="12"/>
        <v>0</v>
      </c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94">
        <f>IF((A288&gt;=Pareto!$M$2),IF(('Raw Data'!A288&lt;=Pareto!$O$2),1,0),0)</f>
        <v>0</v>
      </c>
    </row>
    <row r="289" spans="1:27">
      <c r="A289" s="97">
        <v>43217</v>
      </c>
      <c r="B289" s="52" t="str">
        <f t="shared" si="11"/>
        <v/>
      </c>
      <c r="C289" s="53">
        <v>0.97</v>
      </c>
      <c r="D289" s="54"/>
      <c r="E289" s="56">
        <f t="shared" si="12"/>
        <v>0</v>
      </c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94">
        <f>IF((A289&gt;=Pareto!$M$2),IF(('Raw Data'!A289&lt;=Pareto!$O$2),1,0),0)</f>
        <v>0</v>
      </c>
    </row>
    <row r="290" spans="1:27">
      <c r="A290" s="97">
        <v>43218</v>
      </c>
      <c r="B290" s="52" t="str">
        <f t="shared" si="11"/>
        <v/>
      </c>
      <c r="C290" s="53">
        <v>0.97</v>
      </c>
      <c r="D290" s="54"/>
      <c r="E290" s="56">
        <f t="shared" si="12"/>
        <v>0</v>
      </c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94">
        <f>IF((A290&gt;=Pareto!$M$2),IF(('Raw Data'!A290&lt;=Pareto!$O$2),1,0),0)</f>
        <v>0</v>
      </c>
    </row>
    <row r="291" spans="1:27">
      <c r="A291" s="97">
        <v>43219</v>
      </c>
      <c r="B291" s="52" t="str">
        <f t="shared" si="11"/>
        <v/>
      </c>
      <c r="C291" s="53">
        <v>0.97</v>
      </c>
      <c r="D291" s="54"/>
      <c r="E291" s="56">
        <f t="shared" si="12"/>
        <v>0</v>
      </c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94">
        <f>IF((A291&gt;=Pareto!$M$2),IF(('Raw Data'!A291&lt;=Pareto!$O$2),1,0),0)</f>
        <v>0</v>
      </c>
    </row>
    <row r="292" spans="1:27">
      <c r="A292" s="97">
        <v>43220</v>
      </c>
      <c r="B292" s="52" t="str">
        <f t="shared" si="11"/>
        <v/>
      </c>
      <c r="C292" s="53">
        <v>0.97</v>
      </c>
      <c r="D292" s="54"/>
      <c r="E292" s="56">
        <f t="shared" si="12"/>
        <v>0</v>
      </c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94">
        <f>IF((A292&gt;=Pareto!$M$2),IF(('Raw Data'!A292&lt;=Pareto!$O$2),1,0),0)</f>
        <v>0</v>
      </c>
    </row>
    <row r="293" spans="1:27">
      <c r="A293" s="97">
        <v>43221</v>
      </c>
      <c r="B293" s="52" t="str">
        <f t="shared" si="11"/>
        <v/>
      </c>
      <c r="C293" s="53">
        <v>0.97</v>
      </c>
      <c r="D293" s="54"/>
      <c r="E293" s="56">
        <f t="shared" si="12"/>
        <v>0</v>
      </c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94">
        <f>IF((A293&gt;=Pareto!$M$2),IF(('Raw Data'!A293&lt;=Pareto!$O$2),1,0),0)</f>
        <v>0</v>
      </c>
    </row>
    <row r="294" spans="1:27">
      <c r="A294" s="97">
        <v>43222</v>
      </c>
      <c r="B294" s="52" t="str">
        <f t="shared" si="11"/>
        <v/>
      </c>
      <c r="C294" s="53">
        <v>0.97</v>
      </c>
      <c r="D294" s="54"/>
      <c r="E294" s="56">
        <f t="shared" si="12"/>
        <v>0</v>
      </c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94">
        <f>IF((A294&gt;=Pareto!$M$2),IF(('Raw Data'!A294&lt;=Pareto!$O$2),1,0),0)</f>
        <v>0</v>
      </c>
    </row>
    <row r="295" spans="1:27">
      <c r="A295" s="97">
        <v>43223</v>
      </c>
      <c r="B295" s="52" t="str">
        <f t="shared" si="11"/>
        <v/>
      </c>
      <c r="C295" s="53">
        <v>0.97</v>
      </c>
      <c r="D295" s="54"/>
      <c r="E295" s="56">
        <f t="shared" si="12"/>
        <v>0</v>
      </c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94">
        <f>IF((A295&gt;=Pareto!$M$2),IF(('Raw Data'!A295&lt;=Pareto!$O$2),1,0),0)</f>
        <v>0</v>
      </c>
    </row>
    <row r="296" spans="1:27">
      <c r="A296" s="97">
        <v>43224</v>
      </c>
      <c r="B296" s="52" t="str">
        <f t="shared" si="11"/>
        <v/>
      </c>
      <c r="C296" s="53">
        <v>0.97</v>
      </c>
      <c r="D296" s="54"/>
      <c r="E296" s="56">
        <f t="shared" si="12"/>
        <v>0</v>
      </c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94">
        <f>IF((A296&gt;=Pareto!$M$2),IF(('Raw Data'!A296&lt;=Pareto!$O$2),1,0),0)</f>
        <v>0</v>
      </c>
    </row>
    <row r="297" spans="1:27">
      <c r="A297" s="97">
        <v>43225</v>
      </c>
      <c r="B297" s="52" t="str">
        <f t="shared" si="11"/>
        <v/>
      </c>
      <c r="C297" s="53">
        <v>0.97</v>
      </c>
      <c r="D297" s="54"/>
      <c r="E297" s="56">
        <f t="shared" si="12"/>
        <v>0</v>
      </c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94">
        <f>IF((A297&gt;=Pareto!$M$2),IF(('Raw Data'!A297&lt;=Pareto!$O$2),1,0),0)</f>
        <v>0</v>
      </c>
    </row>
    <row r="298" spans="1:27">
      <c r="A298" s="97">
        <v>43226</v>
      </c>
      <c r="B298" s="52" t="str">
        <f t="shared" si="11"/>
        <v/>
      </c>
      <c r="C298" s="53">
        <v>0.97</v>
      </c>
      <c r="D298" s="54"/>
      <c r="E298" s="56">
        <f t="shared" si="12"/>
        <v>0</v>
      </c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94">
        <f>IF((A298&gt;=Pareto!$M$2),IF(('Raw Data'!A298&lt;=Pareto!$O$2),1,0),0)</f>
        <v>0</v>
      </c>
    </row>
    <row r="299" spans="1:27">
      <c r="A299" s="97">
        <v>43227</v>
      </c>
      <c r="B299" s="52" t="str">
        <f t="shared" si="11"/>
        <v/>
      </c>
      <c r="C299" s="53">
        <v>0.97</v>
      </c>
      <c r="D299" s="54"/>
      <c r="E299" s="56">
        <f t="shared" si="12"/>
        <v>0</v>
      </c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94">
        <f>IF((A299&gt;=Pareto!$M$2),IF(('Raw Data'!A299&lt;=Pareto!$O$2),1,0),0)</f>
        <v>0</v>
      </c>
    </row>
    <row r="300" spans="1:27">
      <c r="A300" s="97">
        <v>43228</v>
      </c>
      <c r="B300" s="52" t="str">
        <f t="shared" si="11"/>
        <v/>
      </c>
      <c r="C300" s="53">
        <v>0.97</v>
      </c>
      <c r="D300" s="54"/>
      <c r="E300" s="56">
        <f t="shared" si="12"/>
        <v>0</v>
      </c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94">
        <f>IF((A300&gt;=Pareto!$M$2),IF(('Raw Data'!A300&lt;=Pareto!$O$2),1,0),0)</f>
        <v>0</v>
      </c>
    </row>
    <row r="301" spans="1:27">
      <c r="A301" s="97">
        <v>43229</v>
      </c>
      <c r="B301" s="52" t="str">
        <f t="shared" si="11"/>
        <v/>
      </c>
      <c r="C301" s="53">
        <v>0.97</v>
      </c>
      <c r="D301" s="54"/>
      <c r="E301" s="56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94">
        <f>IF((A301&gt;=Pareto!$M$2),IF(('Raw Data'!A301&lt;=Pareto!$O$2),1,0),0)</f>
        <v>0</v>
      </c>
    </row>
    <row r="302" spans="1:27">
      <c r="A302" s="97">
        <v>43230</v>
      </c>
      <c r="B302" s="52" t="str">
        <f t="shared" si="11"/>
        <v/>
      </c>
      <c r="C302" s="53">
        <v>0.97</v>
      </c>
      <c r="D302" s="54"/>
      <c r="E302" s="56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94">
        <f>IF((A302&gt;=Pareto!$M$2),IF(('Raw Data'!A302&lt;=Pareto!$O$2),1,0),0)</f>
        <v>0</v>
      </c>
    </row>
    <row r="303" spans="1:27">
      <c r="A303" s="97">
        <v>43231</v>
      </c>
      <c r="B303" s="52" t="str">
        <f t="shared" si="11"/>
        <v/>
      </c>
      <c r="C303" s="53">
        <v>0.97</v>
      </c>
      <c r="D303" s="54"/>
      <c r="E303" s="56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94">
        <f>IF((A303&gt;=Pareto!$M$2),IF(('Raw Data'!A303&lt;=Pareto!$O$2),1,0),0)</f>
        <v>0</v>
      </c>
    </row>
    <row r="304" spans="1:27">
      <c r="A304" s="97">
        <v>43232</v>
      </c>
      <c r="B304" s="52" t="str">
        <f t="shared" si="11"/>
        <v/>
      </c>
      <c r="C304" s="53">
        <v>0.97</v>
      </c>
      <c r="D304" s="54"/>
      <c r="E304" s="56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94">
        <f>IF((A304&gt;=Pareto!$M$2),IF(('Raw Data'!A304&lt;=Pareto!$O$2),1,0),0)</f>
        <v>0</v>
      </c>
    </row>
    <row r="305" spans="1:27">
      <c r="A305" s="97">
        <v>43233</v>
      </c>
      <c r="B305" s="52" t="str">
        <f t="shared" si="11"/>
        <v/>
      </c>
      <c r="C305" s="53">
        <v>0.97</v>
      </c>
      <c r="D305" s="54"/>
      <c r="E305" s="56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94">
        <f>IF((A305&gt;=Pareto!$M$2),IF(('Raw Data'!A305&lt;=Pareto!$O$2),1,0),0)</f>
        <v>0</v>
      </c>
    </row>
    <row r="306" spans="1:27">
      <c r="A306" s="97">
        <v>43234</v>
      </c>
      <c r="B306" s="52" t="str">
        <f t="shared" si="11"/>
        <v/>
      </c>
      <c r="C306" s="53">
        <v>0.97</v>
      </c>
      <c r="D306" s="54"/>
      <c r="E306" s="56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94">
        <f>IF((A306&gt;=Pareto!$M$2),IF(('Raw Data'!A306&lt;=Pareto!$O$2),1,0),0)</f>
        <v>0</v>
      </c>
    </row>
    <row r="307" spans="1:27">
      <c r="A307" s="97">
        <v>43235</v>
      </c>
      <c r="B307" s="52" t="str">
        <f t="shared" si="11"/>
        <v/>
      </c>
      <c r="C307" s="53">
        <v>0.97</v>
      </c>
      <c r="D307" s="54"/>
      <c r="E307" s="56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94">
        <f>IF((A307&gt;=Pareto!$M$2),IF(('Raw Data'!A307&lt;=Pareto!$O$2),1,0),0)</f>
        <v>0</v>
      </c>
    </row>
    <row r="308" spans="1:27">
      <c r="A308" s="97">
        <v>43236</v>
      </c>
      <c r="B308" s="52" t="str">
        <f t="shared" si="11"/>
        <v/>
      </c>
      <c r="C308" s="53">
        <v>0.97</v>
      </c>
      <c r="D308" s="54"/>
      <c r="E308" s="56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94">
        <f>IF((A308&gt;=Pareto!$M$2),IF(('Raw Data'!A308&lt;=Pareto!$O$2),1,0),0)</f>
        <v>0</v>
      </c>
    </row>
    <row r="309" spans="1:27">
      <c r="A309" s="97">
        <v>43237</v>
      </c>
      <c r="B309" s="52" t="str">
        <f t="shared" si="11"/>
        <v/>
      </c>
      <c r="C309" s="53">
        <v>0.97</v>
      </c>
      <c r="D309" s="54"/>
      <c r="E309" s="56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94">
        <f>IF((A309&gt;=Pareto!$M$2),IF(('Raw Data'!A309&lt;=Pareto!$O$2),1,0),0)</f>
        <v>0</v>
      </c>
    </row>
    <row r="310" spans="1:27">
      <c r="A310" s="97">
        <v>43238</v>
      </c>
      <c r="B310" s="52" t="str">
        <f t="shared" si="11"/>
        <v/>
      </c>
      <c r="C310" s="53">
        <v>0.97</v>
      </c>
      <c r="D310" s="54"/>
      <c r="E310" s="56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94">
        <f>IF((A310&gt;=Pareto!$M$2),IF(('Raw Data'!A310&lt;=Pareto!$O$2),1,0),0)</f>
        <v>0</v>
      </c>
    </row>
    <row r="311" spans="1:27">
      <c r="A311" s="97">
        <v>43239</v>
      </c>
      <c r="B311" s="52" t="str">
        <f t="shared" si="11"/>
        <v/>
      </c>
      <c r="C311" s="53">
        <v>0.97</v>
      </c>
      <c r="D311" s="54"/>
      <c r="E311" s="56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94">
        <f>IF((A311&gt;=Pareto!$M$2),IF(('Raw Data'!A311&lt;=Pareto!$O$2),1,0),0)</f>
        <v>0</v>
      </c>
    </row>
    <row r="312" spans="1:27">
      <c r="A312" s="97">
        <v>43240</v>
      </c>
      <c r="B312" s="52" t="str">
        <f t="shared" si="11"/>
        <v/>
      </c>
      <c r="C312" s="53">
        <v>0.97</v>
      </c>
      <c r="D312" s="54"/>
      <c r="E312" s="56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94">
        <f>IF((A312&gt;=Pareto!$M$2),IF(('Raw Data'!A312&lt;=Pareto!$O$2),1,0),0)</f>
        <v>0</v>
      </c>
    </row>
    <row r="313" spans="1:27">
      <c r="A313" s="97">
        <v>43241</v>
      </c>
      <c r="B313" s="52" t="str">
        <f t="shared" si="11"/>
        <v/>
      </c>
      <c r="C313" s="53">
        <v>0.97</v>
      </c>
      <c r="D313" s="54"/>
      <c r="E313" s="56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94">
        <f>IF((A313&gt;=Pareto!$M$2),IF(('Raw Data'!A313&lt;=Pareto!$O$2),1,0),0)</f>
        <v>0</v>
      </c>
    </row>
    <row r="314" spans="1:27">
      <c r="A314" s="97">
        <v>43242</v>
      </c>
      <c r="B314" s="52" t="str">
        <f t="shared" si="11"/>
        <v/>
      </c>
      <c r="C314" s="53">
        <v>0.97</v>
      </c>
      <c r="D314" s="54"/>
      <c r="E314" s="56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94">
        <f>IF((A314&gt;=Pareto!$M$2),IF(('Raw Data'!A314&lt;=Pareto!$O$2),1,0),0)</f>
        <v>0</v>
      </c>
    </row>
    <row r="315" spans="1:27">
      <c r="A315" s="97">
        <v>43243</v>
      </c>
      <c r="B315" s="52" t="str">
        <f t="shared" si="11"/>
        <v/>
      </c>
      <c r="C315" s="53">
        <v>0.97</v>
      </c>
      <c r="D315" s="54"/>
      <c r="E315" s="56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94">
        <f>IF((A315&gt;=Pareto!$M$2),IF(('Raw Data'!A315&lt;=Pareto!$O$2),1,0),0)</f>
        <v>0</v>
      </c>
    </row>
    <row r="316" spans="1:27">
      <c r="A316" s="97">
        <v>43244</v>
      </c>
      <c r="B316" s="52" t="str">
        <f t="shared" si="11"/>
        <v/>
      </c>
      <c r="C316" s="53">
        <v>0.97</v>
      </c>
      <c r="D316" s="54"/>
      <c r="E316" s="56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94">
        <f>IF((A316&gt;=Pareto!$M$2),IF(('Raw Data'!A316&lt;=Pareto!$O$2),1,0),0)</f>
        <v>0</v>
      </c>
    </row>
    <row r="317" spans="1:27">
      <c r="A317" s="97">
        <v>43245</v>
      </c>
      <c r="B317" s="52" t="str">
        <f t="shared" si="11"/>
        <v/>
      </c>
      <c r="C317" s="53">
        <v>0.97</v>
      </c>
      <c r="D317" s="54"/>
      <c r="E317" s="56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94">
        <f>IF((A317&gt;=Pareto!$M$2),IF(('Raw Data'!A317&lt;=Pareto!$O$2),1,0),0)</f>
        <v>0</v>
      </c>
    </row>
    <row r="318" spans="1:27">
      <c r="A318" s="97">
        <v>43246</v>
      </c>
      <c r="B318" s="52" t="str">
        <f t="shared" si="11"/>
        <v/>
      </c>
      <c r="C318" s="53">
        <v>0.97</v>
      </c>
      <c r="D318" s="54"/>
      <c r="E318" s="56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94">
        <f>IF((A318&gt;=Pareto!$M$2),IF(('Raw Data'!A318&lt;=Pareto!$O$2),1,0),0)</f>
        <v>0</v>
      </c>
    </row>
    <row r="319" spans="1:27">
      <c r="A319" s="97">
        <v>43247</v>
      </c>
      <c r="B319" s="52" t="str">
        <f t="shared" si="11"/>
        <v/>
      </c>
      <c r="C319" s="53">
        <v>0.97</v>
      </c>
      <c r="D319" s="54"/>
      <c r="E319" s="56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94">
        <f>IF((A319&gt;=Pareto!$M$2),IF(('Raw Data'!A319&lt;=Pareto!$O$2),1,0),0)</f>
        <v>0</v>
      </c>
    </row>
    <row r="320" spans="1:27">
      <c r="A320" s="97">
        <v>43248</v>
      </c>
      <c r="B320" s="52" t="str">
        <f t="shared" si="11"/>
        <v/>
      </c>
      <c r="C320" s="53">
        <v>0.97</v>
      </c>
      <c r="D320" s="54"/>
      <c r="E320" s="56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94">
        <f>IF((A320&gt;=Pareto!$M$2),IF(('Raw Data'!A320&lt;=Pareto!$O$2),1,0),0)</f>
        <v>0</v>
      </c>
    </row>
    <row r="321" spans="1:27">
      <c r="A321" s="97">
        <v>43249</v>
      </c>
      <c r="B321" s="52" t="str">
        <f t="shared" si="11"/>
        <v/>
      </c>
      <c r="C321" s="53">
        <v>0.97</v>
      </c>
      <c r="D321" s="54"/>
      <c r="E321" s="56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94">
        <f>IF((A321&gt;=Pareto!$M$2),IF(('Raw Data'!A321&lt;=Pareto!$O$2),1,0),0)</f>
        <v>0</v>
      </c>
    </row>
    <row r="322" spans="1:27">
      <c r="A322" s="97">
        <v>43250</v>
      </c>
      <c r="B322" s="52" t="str">
        <f t="shared" si="11"/>
        <v/>
      </c>
      <c r="C322" s="53">
        <v>0.97</v>
      </c>
      <c r="D322" s="54"/>
      <c r="E322" s="56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94">
        <f>IF((A322&gt;=Pareto!$M$2),IF(('Raw Data'!A322&lt;=Pareto!$O$2),1,0),0)</f>
        <v>0</v>
      </c>
    </row>
    <row r="323" spans="1:27">
      <c r="A323" s="97">
        <v>43251</v>
      </c>
      <c r="B323" s="52" t="str">
        <f t="shared" si="11"/>
        <v/>
      </c>
      <c r="C323" s="53">
        <v>0.97</v>
      </c>
      <c r="D323" s="54"/>
      <c r="E323" s="56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94">
        <f>IF((A323&gt;=Pareto!$M$2),IF(('Raw Data'!A323&lt;=Pareto!$O$2),1,0),0)</f>
        <v>0</v>
      </c>
    </row>
    <row r="324" spans="1:27">
      <c r="A324" s="97">
        <v>43252</v>
      </c>
      <c r="B324" s="52" t="str">
        <f t="shared" si="11"/>
        <v/>
      </c>
      <c r="C324" s="53">
        <v>0.97</v>
      </c>
      <c r="D324" s="54"/>
      <c r="E324" s="56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94">
        <f>IF((A324&gt;=Pareto!$M$2),IF(('Raw Data'!A324&lt;=Pareto!$O$2),1,0),0)</f>
        <v>0</v>
      </c>
    </row>
    <row r="325" spans="1:27">
      <c r="A325" s="97">
        <v>43253</v>
      </c>
      <c r="B325" s="52" t="str">
        <f t="shared" si="11"/>
        <v/>
      </c>
      <c r="C325" s="53">
        <v>0.97</v>
      </c>
      <c r="D325" s="54"/>
      <c r="E325" s="56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94">
        <f>IF((A325&gt;=Pareto!$M$2),IF(('Raw Data'!A325&lt;=Pareto!$O$2),1,0),0)</f>
        <v>0</v>
      </c>
    </row>
    <row r="326" spans="1:27">
      <c r="A326" s="97">
        <v>43254</v>
      </c>
      <c r="B326" s="52" t="str">
        <f t="shared" ref="B326:B331" si="13">IFERROR(1-(E326/D326),"")</f>
        <v/>
      </c>
      <c r="C326" s="53">
        <v>0.97</v>
      </c>
      <c r="D326" s="54"/>
      <c r="E326" s="56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94">
        <f>IF((A326&gt;=Pareto!$M$2),IF(('Raw Data'!A326&lt;=Pareto!$O$2),1,0),0)</f>
        <v>0</v>
      </c>
    </row>
    <row r="327" spans="1:27">
      <c r="A327" s="97">
        <v>43255</v>
      </c>
      <c r="B327" s="52" t="str">
        <f t="shared" si="13"/>
        <v/>
      </c>
      <c r="C327" s="53">
        <v>0.97</v>
      </c>
      <c r="D327" s="54"/>
      <c r="E327" s="56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94">
        <f>IF((A327&gt;=Pareto!$M$2),IF(('Raw Data'!A327&lt;=Pareto!$O$2),1,0),0)</f>
        <v>0</v>
      </c>
    </row>
    <row r="328" spans="1:27">
      <c r="A328" s="97">
        <v>43256</v>
      </c>
      <c r="B328" s="52" t="str">
        <f t="shared" si="13"/>
        <v/>
      </c>
      <c r="C328" s="53">
        <v>0.97</v>
      </c>
      <c r="D328" s="54"/>
      <c r="E328" s="56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94">
        <f>IF((A328&gt;=Pareto!$M$2),IF(('Raw Data'!A328&lt;=Pareto!$O$2),1,0),0)</f>
        <v>0</v>
      </c>
    </row>
    <row r="329" spans="1:27">
      <c r="A329" s="97">
        <v>43257</v>
      </c>
      <c r="B329" s="52" t="str">
        <f t="shared" si="13"/>
        <v/>
      </c>
      <c r="C329" s="53">
        <v>0.97</v>
      </c>
      <c r="D329" s="54"/>
      <c r="E329" s="56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94">
        <f>IF((A329&gt;=Pareto!$M$2),IF(('Raw Data'!A329&lt;=Pareto!$O$2),1,0),0)</f>
        <v>0</v>
      </c>
    </row>
    <row r="330" spans="1:27">
      <c r="A330" s="97">
        <v>43258</v>
      </c>
      <c r="B330" s="52" t="str">
        <f t="shared" si="13"/>
        <v/>
      </c>
      <c r="C330" s="53">
        <v>0.97</v>
      </c>
      <c r="D330" s="54"/>
      <c r="E330" s="56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94">
        <f>IF((A330&gt;=Pareto!$M$2),IF(('Raw Data'!A330&lt;=Pareto!$O$2),1,0),0)</f>
        <v>0</v>
      </c>
    </row>
    <row r="331" spans="1:27">
      <c r="A331" s="97">
        <v>43259</v>
      </c>
      <c r="B331" s="52" t="str">
        <f t="shared" si="13"/>
        <v/>
      </c>
      <c r="C331" s="53">
        <v>0.97</v>
      </c>
      <c r="D331" s="54"/>
      <c r="E331" s="56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94">
        <f>IF((A331&gt;=Pareto!$M$2),IF(('Raw Data'!A331&lt;=Pareto!$O$2),1,0),0)</f>
        <v>0</v>
      </c>
    </row>
    <row r="332" spans="1:27">
      <c r="A332" s="97">
        <v>43260</v>
      </c>
      <c r="B332" s="52">
        <v>0.95140000000000002</v>
      </c>
      <c r="C332" s="53">
        <v>0.97</v>
      </c>
      <c r="D332" s="54"/>
      <c r="E332" s="56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94">
        <f>IF((A332&gt;=Pareto!$M$2),IF(('Raw Data'!A332&lt;=Pareto!$O$2),1,0),0)</f>
        <v>0</v>
      </c>
    </row>
    <row r="333" spans="1:27">
      <c r="A333" s="97">
        <v>43261</v>
      </c>
      <c r="B333" s="52" t="str">
        <f t="shared" ref="B333:B396" si="14">IFERROR(1-(E333/D333),"")</f>
        <v/>
      </c>
      <c r="C333" s="53">
        <v>0.97</v>
      </c>
      <c r="D333" s="54"/>
      <c r="E333" s="56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94">
        <f>IF((A333&gt;=Pareto!$M$2),IF(('Raw Data'!A333&lt;=Pareto!$O$2),1,0),0)</f>
        <v>0</v>
      </c>
    </row>
    <row r="334" spans="1:27">
      <c r="A334" s="97">
        <v>43262</v>
      </c>
      <c r="B334" s="52" t="str">
        <f t="shared" si="14"/>
        <v/>
      </c>
      <c r="C334" s="53">
        <v>0.97</v>
      </c>
      <c r="D334" s="54"/>
      <c r="E334" s="56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94">
        <f>IF((A334&gt;=Pareto!$M$2),IF(('Raw Data'!A334&lt;=Pareto!$O$2),1,0),0)</f>
        <v>0</v>
      </c>
    </row>
    <row r="335" spans="1:27">
      <c r="A335" s="97">
        <v>43263</v>
      </c>
      <c r="B335" s="52" t="str">
        <f t="shared" si="14"/>
        <v/>
      </c>
      <c r="C335" s="53">
        <v>0.97</v>
      </c>
      <c r="D335" s="54"/>
      <c r="E335" s="56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94">
        <f>IF((A335&gt;=Pareto!$M$2),IF(('Raw Data'!A335&lt;=Pareto!$O$2),1,0),0)</f>
        <v>0</v>
      </c>
    </row>
    <row r="336" spans="1:27">
      <c r="A336" s="97">
        <v>43264</v>
      </c>
      <c r="B336" s="52" t="str">
        <f t="shared" si="14"/>
        <v/>
      </c>
      <c r="C336" s="53">
        <v>0.97</v>
      </c>
      <c r="D336" s="54"/>
      <c r="E336" s="56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94">
        <f>IF((A336&gt;=Pareto!$M$2),IF(('Raw Data'!A336&lt;=Pareto!$O$2),1,0),0)</f>
        <v>0</v>
      </c>
    </row>
    <row r="337" spans="1:27">
      <c r="A337" s="97">
        <v>43265</v>
      </c>
      <c r="B337" s="52" t="str">
        <f t="shared" si="14"/>
        <v/>
      </c>
      <c r="C337" s="53">
        <v>0.97</v>
      </c>
      <c r="D337" s="54"/>
      <c r="E337" s="56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94">
        <f>IF((A337&gt;=Pareto!$M$2),IF(('Raw Data'!A337&lt;=Pareto!$O$2),1,0),0)</f>
        <v>0</v>
      </c>
    </row>
    <row r="338" spans="1:27">
      <c r="A338" s="97">
        <v>43266</v>
      </c>
      <c r="B338" s="52" t="str">
        <f t="shared" si="14"/>
        <v/>
      </c>
      <c r="C338" s="53">
        <v>0.97</v>
      </c>
      <c r="D338" s="54"/>
      <c r="E338" s="56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94">
        <f>IF((A338&gt;=Pareto!$M$2),IF(('Raw Data'!A338&lt;=Pareto!$O$2),1,0),0)</f>
        <v>0</v>
      </c>
    </row>
    <row r="339" spans="1:27">
      <c r="A339" s="97">
        <v>43267</v>
      </c>
      <c r="B339" s="52" t="str">
        <f t="shared" si="14"/>
        <v/>
      </c>
      <c r="C339" s="53">
        <v>0.97</v>
      </c>
      <c r="D339" s="54"/>
      <c r="E339" s="56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94">
        <f>IF((A339&gt;=Pareto!$M$2),IF(('Raw Data'!A339&lt;=Pareto!$O$2),1,0),0)</f>
        <v>0</v>
      </c>
    </row>
    <row r="340" spans="1:27">
      <c r="A340" s="97">
        <v>43268</v>
      </c>
      <c r="B340" s="52" t="str">
        <f t="shared" si="14"/>
        <v/>
      </c>
      <c r="C340" s="53">
        <v>0.97</v>
      </c>
      <c r="D340" s="54"/>
      <c r="E340" s="56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94">
        <f>IF((A340&gt;=Pareto!$M$2),IF(('Raw Data'!A340&lt;=Pareto!$O$2),1,0),0)</f>
        <v>0</v>
      </c>
    </row>
    <row r="341" spans="1:27">
      <c r="A341" s="97">
        <v>43269</v>
      </c>
      <c r="B341" s="52" t="str">
        <f t="shared" si="14"/>
        <v/>
      </c>
      <c r="C341" s="53">
        <v>0.97</v>
      </c>
      <c r="D341" s="54"/>
      <c r="E341" s="56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94">
        <f>IF((A341&gt;=Pareto!$M$2),IF(('Raw Data'!A341&lt;=Pareto!$O$2),1,0),0)</f>
        <v>0</v>
      </c>
    </row>
    <row r="342" spans="1:27">
      <c r="A342" s="97">
        <v>43270</v>
      </c>
      <c r="B342" s="52" t="str">
        <f t="shared" si="14"/>
        <v/>
      </c>
      <c r="C342" s="53">
        <v>0.97</v>
      </c>
      <c r="D342" s="54"/>
      <c r="E342" s="56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94">
        <f>IF((A342&gt;=Pareto!$M$2),IF(('Raw Data'!A342&lt;=Pareto!$O$2),1,0),0)</f>
        <v>0</v>
      </c>
    </row>
    <row r="343" spans="1:27">
      <c r="A343" s="97">
        <v>43271</v>
      </c>
      <c r="B343" s="52" t="str">
        <f t="shared" si="14"/>
        <v/>
      </c>
      <c r="C343" s="53">
        <v>0.97</v>
      </c>
      <c r="D343" s="54"/>
      <c r="E343" s="56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94">
        <f>IF((A343&gt;=Pareto!$M$2),IF(('Raw Data'!A343&lt;=Pareto!$O$2),1,0),0)</f>
        <v>0</v>
      </c>
    </row>
    <row r="344" spans="1:27">
      <c r="A344" s="97">
        <v>43272</v>
      </c>
      <c r="B344" s="52" t="str">
        <f t="shared" si="14"/>
        <v/>
      </c>
      <c r="C344" s="53">
        <v>0.97</v>
      </c>
      <c r="D344" s="54"/>
      <c r="E344" s="56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94">
        <f>IF((A344&gt;=Pareto!$M$2),IF(('Raw Data'!A344&lt;=Pareto!$O$2),1,0),0)</f>
        <v>0</v>
      </c>
    </row>
    <row r="345" spans="1:27">
      <c r="A345" s="97">
        <v>43273</v>
      </c>
      <c r="B345" s="52" t="str">
        <f t="shared" si="14"/>
        <v/>
      </c>
      <c r="C345" s="53">
        <v>0.97</v>
      </c>
      <c r="D345" s="54"/>
      <c r="E345" s="56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94">
        <f>IF((A345&gt;=Pareto!$M$2),IF(('Raw Data'!A345&lt;=Pareto!$O$2),1,0),0)</f>
        <v>0</v>
      </c>
    </row>
    <row r="346" spans="1:27">
      <c r="A346" s="97">
        <v>43274</v>
      </c>
      <c r="B346" s="52" t="str">
        <f t="shared" si="14"/>
        <v/>
      </c>
      <c r="C346" s="53">
        <v>0.97</v>
      </c>
      <c r="D346" s="54"/>
      <c r="E346" s="56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94">
        <f>IF((A346&gt;=Pareto!$M$2),IF(('Raw Data'!A346&lt;=Pareto!$O$2),1,0),0)</f>
        <v>0</v>
      </c>
    </row>
    <row r="347" spans="1:27">
      <c r="A347" s="97">
        <v>43275</v>
      </c>
      <c r="B347" s="52" t="str">
        <f t="shared" si="14"/>
        <v/>
      </c>
      <c r="C347" s="53">
        <v>0.97</v>
      </c>
      <c r="D347" s="54"/>
      <c r="E347" s="56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94">
        <f>IF((A347&gt;=Pareto!$M$2),IF(('Raw Data'!A347&lt;=Pareto!$O$2),1,0),0)</f>
        <v>0</v>
      </c>
    </row>
    <row r="348" spans="1:27">
      <c r="A348" s="97">
        <v>43276</v>
      </c>
      <c r="B348" s="52" t="str">
        <f t="shared" si="14"/>
        <v/>
      </c>
      <c r="C348" s="53">
        <v>0.97</v>
      </c>
      <c r="D348" s="54"/>
      <c r="E348" s="56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94">
        <f>IF((A348&gt;=Pareto!$M$2),IF(('Raw Data'!A348&lt;=Pareto!$O$2),1,0),0)</f>
        <v>0</v>
      </c>
    </row>
    <row r="349" spans="1:27">
      <c r="A349" s="97">
        <v>43277</v>
      </c>
      <c r="B349" s="52" t="str">
        <f t="shared" si="14"/>
        <v/>
      </c>
      <c r="C349" s="53">
        <v>0.97</v>
      </c>
      <c r="D349" s="54"/>
      <c r="E349" s="56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94">
        <f>IF((A349&gt;=Pareto!$M$2),IF(('Raw Data'!A349&lt;=Pareto!$O$2),1,0),0)</f>
        <v>0</v>
      </c>
    </row>
    <row r="350" spans="1:27">
      <c r="A350" s="97">
        <v>43278</v>
      </c>
      <c r="B350" s="52" t="str">
        <f t="shared" si="14"/>
        <v/>
      </c>
      <c r="C350" s="53">
        <v>0.97</v>
      </c>
      <c r="D350" s="54"/>
      <c r="E350" s="56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94">
        <f>IF((A350&gt;=Pareto!$M$2),IF(('Raw Data'!A350&lt;=Pareto!$O$2),1,0),0)</f>
        <v>0</v>
      </c>
    </row>
    <row r="351" spans="1:27">
      <c r="A351" s="97">
        <v>43279</v>
      </c>
      <c r="B351" s="52" t="str">
        <f t="shared" si="14"/>
        <v/>
      </c>
      <c r="C351" s="53">
        <v>0.97</v>
      </c>
      <c r="D351" s="54"/>
      <c r="E351" s="56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94">
        <f>IF((A351&gt;=Pareto!$M$2),IF(('Raw Data'!A351&lt;=Pareto!$O$2),1,0),0)</f>
        <v>0</v>
      </c>
    </row>
    <row r="352" spans="1:27">
      <c r="A352" s="97">
        <v>43280</v>
      </c>
      <c r="B352" s="52" t="str">
        <f t="shared" si="14"/>
        <v/>
      </c>
      <c r="C352" s="53">
        <v>0.97</v>
      </c>
      <c r="D352" s="54"/>
      <c r="E352" s="56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94">
        <f>IF((A352&gt;=Pareto!$M$2),IF(('Raw Data'!A352&lt;=Pareto!$O$2),1,0),0)</f>
        <v>0</v>
      </c>
    </row>
    <row r="353" spans="1:27">
      <c r="A353" s="97">
        <v>43281</v>
      </c>
      <c r="B353" s="52" t="str">
        <f t="shared" si="14"/>
        <v/>
      </c>
      <c r="C353" s="53">
        <v>0.97</v>
      </c>
      <c r="D353" s="54"/>
      <c r="E353" s="56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94">
        <f>IF((A353&gt;=Pareto!$M$2),IF(('Raw Data'!A353&lt;=Pareto!$O$2),1,0),0)</f>
        <v>0</v>
      </c>
    </row>
    <row r="354" spans="1:27">
      <c r="A354" s="97">
        <v>43282</v>
      </c>
      <c r="B354" s="52" t="str">
        <f t="shared" si="14"/>
        <v/>
      </c>
      <c r="C354" s="53">
        <v>0.97</v>
      </c>
      <c r="D354" s="54"/>
      <c r="E354" s="56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94">
        <f>IF((A354&gt;=Pareto!$M$2),IF(('Raw Data'!A354&lt;=Pareto!$O$2),1,0),0)</f>
        <v>0</v>
      </c>
    </row>
    <row r="355" spans="1:27">
      <c r="A355" s="97">
        <v>43283</v>
      </c>
      <c r="B355" s="52" t="str">
        <f t="shared" si="14"/>
        <v/>
      </c>
      <c r="C355" s="53">
        <v>0.97</v>
      </c>
      <c r="D355" s="54"/>
      <c r="E355" s="56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94">
        <f>IF((A355&gt;=Pareto!$M$2),IF(('Raw Data'!A355&lt;=Pareto!$O$2),1,0),0)</f>
        <v>0</v>
      </c>
    </row>
    <row r="356" spans="1:27">
      <c r="A356" s="97">
        <v>43284</v>
      </c>
      <c r="B356" s="52" t="str">
        <f t="shared" si="14"/>
        <v/>
      </c>
      <c r="C356" s="53">
        <v>0.97</v>
      </c>
      <c r="D356" s="54"/>
      <c r="E356" s="56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94">
        <f>IF((A356&gt;=Pareto!$M$2),IF(('Raw Data'!A356&lt;=Pareto!$O$2),1,0),0)</f>
        <v>0</v>
      </c>
    </row>
    <row r="357" spans="1:27">
      <c r="A357" s="97">
        <v>43285</v>
      </c>
      <c r="B357" s="52" t="str">
        <f t="shared" si="14"/>
        <v/>
      </c>
      <c r="C357" s="53">
        <v>0.97</v>
      </c>
      <c r="D357" s="54"/>
      <c r="E357" s="56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94">
        <f>IF((A357&gt;=Pareto!$M$2),IF(('Raw Data'!A357&lt;=Pareto!$O$2),1,0),0)</f>
        <v>0</v>
      </c>
    </row>
    <row r="358" spans="1:27">
      <c r="A358" s="97">
        <v>43286</v>
      </c>
      <c r="B358" s="52" t="str">
        <f t="shared" si="14"/>
        <v/>
      </c>
      <c r="C358" s="53">
        <v>0.97</v>
      </c>
      <c r="D358" s="54"/>
      <c r="E358" s="56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94">
        <f>IF((A358&gt;=Pareto!$M$2),IF(('Raw Data'!A358&lt;=Pareto!$O$2),1,0),0)</f>
        <v>0</v>
      </c>
    </row>
    <row r="359" spans="1:27">
      <c r="A359" s="97">
        <v>43287</v>
      </c>
      <c r="B359" s="52" t="str">
        <f t="shared" si="14"/>
        <v/>
      </c>
      <c r="C359" s="53">
        <v>0.97</v>
      </c>
      <c r="D359" s="54"/>
      <c r="E359" s="56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94">
        <f>IF((A359&gt;=Pareto!$M$2),IF(('Raw Data'!A359&lt;=Pareto!$O$2),1,0),0)</f>
        <v>0</v>
      </c>
    </row>
    <row r="360" spans="1:27">
      <c r="A360" s="97">
        <v>43288</v>
      </c>
      <c r="B360" s="52" t="str">
        <f t="shared" si="14"/>
        <v/>
      </c>
      <c r="C360" s="53">
        <v>0.97</v>
      </c>
      <c r="D360" s="54"/>
      <c r="E360" s="56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94">
        <f>IF((A360&gt;=Pareto!$M$2),IF(('Raw Data'!A360&lt;=Pareto!$O$2),1,0),0)</f>
        <v>0</v>
      </c>
    </row>
    <row r="361" spans="1:27">
      <c r="A361" s="97">
        <v>43289</v>
      </c>
      <c r="B361" s="52" t="str">
        <f t="shared" si="14"/>
        <v/>
      </c>
      <c r="C361" s="53">
        <v>0.97</v>
      </c>
      <c r="D361" s="54"/>
      <c r="E361" s="56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94">
        <f>IF((A361&gt;=Pareto!$M$2),IF(('Raw Data'!A361&lt;=Pareto!$O$2),1,0),0)</f>
        <v>0</v>
      </c>
    </row>
    <row r="362" spans="1:27">
      <c r="A362" s="97">
        <v>43290</v>
      </c>
      <c r="B362" s="52" t="str">
        <f t="shared" si="14"/>
        <v/>
      </c>
      <c r="C362" s="53">
        <v>0.97</v>
      </c>
      <c r="D362" s="54"/>
      <c r="E362" s="56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94">
        <f>IF((A362&gt;=Pareto!$M$2),IF(('Raw Data'!A362&lt;=Pareto!$O$2),1,0),0)</f>
        <v>0</v>
      </c>
    </row>
    <row r="363" spans="1:27">
      <c r="A363" s="97">
        <v>43291</v>
      </c>
      <c r="B363" s="52" t="str">
        <f t="shared" si="14"/>
        <v/>
      </c>
      <c r="C363" s="53">
        <v>0.97</v>
      </c>
      <c r="D363" s="54"/>
      <c r="E363" s="56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94">
        <f>IF((A363&gt;=Pareto!$M$2),IF(('Raw Data'!A363&lt;=Pareto!$O$2),1,0),0)</f>
        <v>0</v>
      </c>
    </row>
    <row r="364" spans="1:27">
      <c r="A364" s="97">
        <v>43292</v>
      </c>
      <c r="B364" s="52" t="str">
        <f t="shared" si="14"/>
        <v/>
      </c>
      <c r="C364" s="53">
        <v>0.97</v>
      </c>
      <c r="D364" s="54"/>
      <c r="E364" s="56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94">
        <f>IF((A364&gt;=Pareto!$M$2),IF(('Raw Data'!A364&lt;=Pareto!$O$2),1,0),0)</f>
        <v>0</v>
      </c>
    </row>
    <row r="365" spans="1:27">
      <c r="A365" s="97">
        <v>43293</v>
      </c>
      <c r="B365" s="52" t="str">
        <f t="shared" si="14"/>
        <v/>
      </c>
      <c r="C365" s="53">
        <v>0.97</v>
      </c>
      <c r="D365" s="54"/>
      <c r="E365" s="56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94">
        <f>IF((A365&gt;=Pareto!$M$2),IF(('Raw Data'!A365&lt;=Pareto!$O$2),1,0),0)</f>
        <v>0</v>
      </c>
    </row>
    <row r="366" spans="1:27">
      <c r="A366" s="97">
        <v>43294</v>
      </c>
      <c r="B366" s="52" t="str">
        <f t="shared" si="14"/>
        <v/>
      </c>
      <c r="C366" s="53">
        <v>0.97</v>
      </c>
      <c r="D366" s="54"/>
      <c r="E366" s="56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94">
        <f>IF((A366&gt;=Pareto!$M$2),IF(('Raw Data'!A366&lt;=Pareto!$O$2),1,0),0)</f>
        <v>0</v>
      </c>
    </row>
    <row r="367" spans="1:27">
      <c r="A367" s="97">
        <v>43295</v>
      </c>
      <c r="B367" s="52" t="str">
        <f t="shared" si="14"/>
        <v/>
      </c>
      <c r="C367" s="53">
        <v>0.97</v>
      </c>
      <c r="D367" s="54"/>
      <c r="E367" s="56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94">
        <f>IF((A367&gt;=Pareto!$M$2),IF(('Raw Data'!A367&lt;=Pareto!$O$2),1,0),0)</f>
        <v>0</v>
      </c>
    </row>
    <row r="368" spans="1:27">
      <c r="A368" s="97">
        <v>43296</v>
      </c>
      <c r="B368" s="52" t="str">
        <f t="shared" si="14"/>
        <v/>
      </c>
      <c r="C368" s="53">
        <v>0.97</v>
      </c>
      <c r="D368" s="54"/>
      <c r="E368" s="56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94">
        <f>IF((A368&gt;=Pareto!$M$2),IF(('Raw Data'!A368&lt;=Pareto!$O$2),1,0),0)</f>
        <v>0</v>
      </c>
    </row>
    <row r="369" spans="1:27">
      <c r="A369" s="97">
        <v>43297</v>
      </c>
      <c r="B369" s="52" t="str">
        <f t="shared" si="14"/>
        <v/>
      </c>
      <c r="C369" s="53">
        <v>0.97</v>
      </c>
      <c r="D369" s="54"/>
      <c r="E369" s="56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94">
        <f>IF((A369&gt;=Pareto!$M$2),IF(('Raw Data'!A369&lt;=Pareto!$O$2),1,0),0)</f>
        <v>0</v>
      </c>
    </row>
    <row r="370" spans="1:27">
      <c r="A370" s="97">
        <v>43298</v>
      </c>
      <c r="B370" s="52" t="str">
        <f t="shared" si="14"/>
        <v/>
      </c>
      <c r="C370" s="53">
        <v>0.97</v>
      </c>
      <c r="D370" s="54"/>
      <c r="E370" s="56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94">
        <f>IF((A370&gt;=Pareto!$M$2),IF(('Raw Data'!A370&lt;=Pareto!$O$2),1,0),0)</f>
        <v>0</v>
      </c>
    </row>
    <row r="371" spans="1:27">
      <c r="A371" s="97">
        <v>43299</v>
      </c>
      <c r="B371" s="52" t="str">
        <f t="shared" si="14"/>
        <v/>
      </c>
      <c r="C371" s="53">
        <v>0.97</v>
      </c>
      <c r="D371" s="54"/>
      <c r="E371" s="56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94">
        <f>IF((A371&gt;=Pareto!$M$2),IF(('Raw Data'!A371&lt;=Pareto!$O$2),1,0),0)</f>
        <v>0</v>
      </c>
    </row>
    <row r="372" spans="1:27">
      <c r="A372" s="97">
        <v>43300</v>
      </c>
      <c r="B372" s="52" t="str">
        <f t="shared" si="14"/>
        <v/>
      </c>
      <c r="C372" s="53">
        <v>0.97</v>
      </c>
      <c r="D372" s="54"/>
      <c r="E372" s="56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94">
        <f>IF((A372&gt;=Pareto!$M$2),IF(('Raw Data'!A372&lt;=Pareto!$O$2),1,0),0)</f>
        <v>0</v>
      </c>
    </row>
    <row r="373" spans="1:27">
      <c r="A373" s="97">
        <v>43301</v>
      </c>
      <c r="B373" s="52" t="str">
        <f t="shared" si="14"/>
        <v/>
      </c>
      <c r="C373" s="53">
        <v>0.97</v>
      </c>
      <c r="D373" s="54"/>
      <c r="E373" s="56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94">
        <f>IF((A373&gt;=Pareto!$M$2),IF(('Raw Data'!A373&lt;=Pareto!$O$2),1,0),0)</f>
        <v>0</v>
      </c>
    </row>
    <row r="374" spans="1:27">
      <c r="A374" s="97">
        <v>43302</v>
      </c>
      <c r="B374" s="52" t="str">
        <f t="shared" si="14"/>
        <v/>
      </c>
      <c r="C374" s="53">
        <v>0.97</v>
      </c>
      <c r="D374" s="54"/>
      <c r="E374" s="56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94">
        <f>IF((A374&gt;=Pareto!$M$2),IF(('Raw Data'!A374&lt;=Pareto!$O$2),1,0),0)</f>
        <v>0</v>
      </c>
    </row>
    <row r="375" spans="1:27">
      <c r="A375" s="97">
        <v>43303</v>
      </c>
      <c r="B375" s="52" t="str">
        <f t="shared" si="14"/>
        <v/>
      </c>
      <c r="C375" s="53">
        <v>0.97</v>
      </c>
      <c r="D375" s="54"/>
      <c r="E375" s="56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94">
        <f>IF((A375&gt;=Pareto!$M$2),IF(('Raw Data'!A375&lt;=Pareto!$O$2),1,0),0)</f>
        <v>0</v>
      </c>
    </row>
    <row r="376" spans="1:27">
      <c r="A376" s="97">
        <v>43304</v>
      </c>
      <c r="B376" s="52" t="str">
        <f t="shared" si="14"/>
        <v/>
      </c>
      <c r="C376" s="53">
        <v>0.97</v>
      </c>
      <c r="D376" s="54"/>
      <c r="E376" s="56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94">
        <f>IF((A376&gt;=Pareto!$M$2),IF(('Raw Data'!A376&lt;=Pareto!$O$2),1,0),0)</f>
        <v>0</v>
      </c>
    </row>
    <row r="377" spans="1:27">
      <c r="A377" s="97">
        <v>43305</v>
      </c>
      <c r="B377" s="52" t="str">
        <f t="shared" si="14"/>
        <v/>
      </c>
      <c r="C377" s="53">
        <v>0.97</v>
      </c>
      <c r="D377" s="54"/>
      <c r="E377" s="56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94">
        <f>IF((A377&gt;=Pareto!$M$2),IF(('Raw Data'!A377&lt;=Pareto!$O$2),1,0),0)</f>
        <v>0</v>
      </c>
    </row>
    <row r="378" spans="1:27">
      <c r="A378" s="97">
        <v>43306</v>
      </c>
      <c r="B378" s="52" t="str">
        <f t="shared" si="14"/>
        <v/>
      </c>
      <c r="C378" s="53">
        <v>0.97</v>
      </c>
      <c r="D378" s="54"/>
      <c r="E378" s="56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94">
        <f>IF((A378&gt;=Pareto!$M$2),IF(('Raw Data'!A378&lt;=Pareto!$O$2),1,0),0)</f>
        <v>0</v>
      </c>
    </row>
    <row r="379" spans="1:27">
      <c r="A379" s="97">
        <v>43307</v>
      </c>
      <c r="B379" s="52" t="str">
        <f t="shared" si="14"/>
        <v/>
      </c>
      <c r="C379" s="53">
        <v>0.97</v>
      </c>
      <c r="D379" s="54"/>
      <c r="E379" s="56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94">
        <f>IF((A379&gt;=Pareto!$M$2),IF(('Raw Data'!A379&lt;=Pareto!$O$2),1,0),0)</f>
        <v>0</v>
      </c>
    </row>
    <row r="380" spans="1:27">
      <c r="A380" s="97">
        <v>43308</v>
      </c>
      <c r="B380" s="52" t="str">
        <f t="shared" si="14"/>
        <v/>
      </c>
      <c r="C380" s="53">
        <v>0.97</v>
      </c>
      <c r="D380" s="54"/>
      <c r="E380" s="56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94">
        <f>IF((A380&gt;=Pareto!$M$2),IF(('Raw Data'!A380&lt;=Pareto!$O$2),1,0),0)</f>
        <v>0</v>
      </c>
    </row>
    <row r="381" spans="1:27">
      <c r="A381" s="97">
        <v>43309</v>
      </c>
      <c r="B381" s="52" t="str">
        <f t="shared" si="14"/>
        <v/>
      </c>
      <c r="C381" s="53">
        <v>0.97</v>
      </c>
      <c r="D381" s="54"/>
      <c r="E381" s="56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94">
        <f>IF((A381&gt;=Pareto!$M$2),IF(('Raw Data'!A381&lt;=Pareto!$O$2),1,0),0)</f>
        <v>0</v>
      </c>
    </row>
    <row r="382" spans="1:27">
      <c r="A382" s="97">
        <v>43310</v>
      </c>
      <c r="B382" s="52" t="str">
        <f t="shared" si="14"/>
        <v/>
      </c>
      <c r="C382" s="53">
        <v>0.97</v>
      </c>
      <c r="D382" s="54"/>
      <c r="E382" s="56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94">
        <f>IF((A382&gt;=Pareto!$M$2),IF(('Raw Data'!A382&lt;=Pareto!$O$2),1,0),0)</f>
        <v>0</v>
      </c>
    </row>
    <row r="383" spans="1:27">
      <c r="A383" s="97">
        <v>43311</v>
      </c>
      <c r="B383" s="52" t="str">
        <f t="shared" si="14"/>
        <v/>
      </c>
      <c r="C383" s="53">
        <v>0.97</v>
      </c>
      <c r="D383" s="54"/>
      <c r="E383" s="56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94">
        <f>IF((A383&gt;=Pareto!$M$2),IF(('Raw Data'!A383&lt;=Pareto!$O$2),1,0),0)</f>
        <v>0</v>
      </c>
    </row>
    <row r="384" spans="1:27">
      <c r="A384" s="97">
        <v>43312</v>
      </c>
      <c r="B384" s="52" t="str">
        <f t="shared" si="14"/>
        <v/>
      </c>
      <c r="C384" s="53">
        <v>0.97</v>
      </c>
      <c r="D384" s="54"/>
      <c r="E384" s="56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94">
        <f>IF((A384&gt;=Pareto!$M$2),IF(('Raw Data'!A384&lt;=Pareto!$O$2),1,0),0)</f>
        <v>0</v>
      </c>
    </row>
    <row r="385" spans="1:27">
      <c r="A385" s="97">
        <v>43313</v>
      </c>
      <c r="B385" s="52" t="str">
        <f t="shared" si="14"/>
        <v/>
      </c>
      <c r="C385" s="53">
        <v>0.97</v>
      </c>
      <c r="D385" s="54"/>
      <c r="E385" s="56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94">
        <f>IF((A385&gt;=Pareto!$M$2),IF(('Raw Data'!A385&lt;=Pareto!$O$2),1,0),0)</f>
        <v>0</v>
      </c>
    </row>
    <row r="386" spans="1:27">
      <c r="A386" s="97">
        <v>43314</v>
      </c>
      <c r="B386" s="52" t="str">
        <f t="shared" si="14"/>
        <v/>
      </c>
      <c r="C386" s="53">
        <v>0.97</v>
      </c>
      <c r="D386" s="54"/>
      <c r="E386" s="56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94">
        <f>IF((A386&gt;=Pareto!$M$2),IF(('Raw Data'!A386&lt;=Pareto!$O$2),1,0),0)</f>
        <v>0</v>
      </c>
    </row>
    <row r="387" spans="1:27">
      <c r="A387" s="97">
        <v>43315</v>
      </c>
      <c r="B387" s="52" t="str">
        <f t="shared" si="14"/>
        <v/>
      </c>
      <c r="C387" s="53">
        <v>0.97</v>
      </c>
      <c r="D387" s="54"/>
      <c r="E387" s="56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94">
        <f>IF((A387&gt;=Pareto!$M$2),IF(('Raw Data'!A387&lt;=Pareto!$O$2),1,0),0)</f>
        <v>0</v>
      </c>
    </row>
    <row r="388" spans="1:27">
      <c r="A388" s="97">
        <v>43316</v>
      </c>
      <c r="B388" s="52" t="str">
        <f t="shared" si="14"/>
        <v/>
      </c>
      <c r="C388" s="53">
        <v>0.97</v>
      </c>
      <c r="D388" s="54"/>
      <c r="E388" s="56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94">
        <f>IF((A388&gt;=Pareto!$M$2),IF(('Raw Data'!A388&lt;=Pareto!$O$2),1,0),0)</f>
        <v>0</v>
      </c>
    </row>
    <row r="389" spans="1:27">
      <c r="A389" s="97">
        <v>43317</v>
      </c>
      <c r="B389" s="52" t="str">
        <f t="shared" si="14"/>
        <v/>
      </c>
      <c r="C389" s="53">
        <v>0.97</v>
      </c>
      <c r="D389" s="54"/>
      <c r="E389" s="56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94">
        <f>IF((A389&gt;=Pareto!$M$2),IF(('Raw Data'!A389&lt;=Pareto!$O$2),1,0),0)</f>
        <v>0</v>
      </c>
    </row>
    <row r="390" spans="1:27">
      <c r="A390" s="97">
        <v>43318</v>
      </c>
      <c r="B390" s="52" t="str">
        <f t="shared" si="14"/>
        <v/>
      </c>
      <c r="C390" s="53">
        <v>0.97</v>
      </c>
      <c r="D390" s="54"/>
      <c r="E390" s="56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94">
        <f>IF((A390&gt;=Pareto!$M$2),IF(('Raw Data'!A390&lt;=Pareto!$O$2),1,0),0)</f>
        <v>0</v>
      </c>
    </row>
    <row r="391" spans="1:27">
      <c r="A391" s="97">
        <v>43319</v>
      </c>
      <c r="B391" s="52" t="str">
        <f t="shared" si="14"/>
        <v/>
      </c>
      <c r="C391" s="53">
        <v>0.97</v>
      </c>
      <c r="D391" s="54"/>
      <c r="E391" s="56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94">
        <f>IF((A391&gt;=Pareto!$M$2),IF(('Raw Data'!A391&lt;=Pareto!$O$2),1,0),0)</f>
        <v>0</v>
      </c>
    </row>
    <row r="392" spans="1:27">
      <c r="A392" s="97">
        <v>43320</v>
      </c>
      <c r="B392" s="52" t="str">
        <f t="shared" si="14"/>
        <v/>
      </c>
      <c r="C392" s="53">
        <v>0.97</v>
      </c>
      <c r="D392" s="54"/>
      <c r="E392" s="56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94">
        <f>IF((A392&gt;=Pareto!$M$2),IF(('Raw Data'!A392&lt;=Pareto!$O$2),1,0),0)</f>
        <v>0</v>
      </c>
    </row>
    <row r="393" spans="1:27">
      <c r="A393" s="97">
        <v>43321</v>
      </c>
      <c r="B393" s="52" t="str">
        <f t="shared" si="14"/>
        <v/>
      </c>
      <c r="C393" s="53">
        <v>0.97</v>
      </c>
      <c r="D393" s="54"/>
      <c r="E393" s="56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94">
        <f>IF((A393&gt;=Pareto!$M$2),IF(('Raw Data'!A393&lt;=Pareto!$O$2),1,0),0)</f>
        <v>0</v>
      </c>
    </row>
    <row r="394" spans="1:27">
      <c r="A394" s="97">
        <v>43322</v>
      </c>
      <c r="B394" s="52" t="str">
        <f t="shared" si="14"/>
        <v/>
      </c>
      <c r="C394" s="53">
        <v>0.97</v>
      </c>
      <c r="D394" s="54"/>
      <c r="E394" s="56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94">
        <f>IF((A394&gt;=Pareto!$M$2),IF(('Raw Data'!A394&lt;=Pareto!$O$2),1,0),0)</f>
        <v>0</v>
      </c>
    </row>
    <row r="395" spans="1:27">
      <c r="A395" s="97">
        <v>43323</v>
      </c>
      <c r="B395" s="52" t="str">
        <f t="shared" si="14"/>
        <v/>
      </c>
      <c r="C395" s="53">
        <v>0.97</v>
      </c>
      <c r="D395" s="54"/>
      <c r="E395" s="56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94">
        <f>IF((A395&gt;=Pareto!$M$2),IF(('Raw Data'!A395&lt;=Pareto!$O$2),1,0),0)</f>
        <v>0</v>
      </c>
    </row>
    <row r="396" spans="1:27">
      <c r="A396" s="97">
        <v>43324</v>
      </c>
      <c r="B396" s="52" t="str">
        <f t="shared" si="14"/>
        <v/>
      </c>
      <c r="C396" s="53">
        <v>0.97</v>
      </c>
      <c r="D396" s="54"/>
      <c r="E396" s="56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94">
        <f>IF((A396&gt;=Pareto!$M$2),IF(('Raw Data'!A396&lt;=Pareto!$O$2),1,0),0)</f>
        <v>0</v>
      </c>
    </row>
    <row r="397" spans="1:27">
      <c r="A397" s="97">
        <v>43325</v>
      </c>
      <c r="B397" s="52" t="str">
        <f t="shared" ref="B397:B460" si="15">IFERROR(1-(E397/D397),"")</f>
        <v/>
      </c>
      <c r="C397" s="53">
        <v>0.97</v>
      </c>
      <c r="D397" s="54"/>
      <c r="E397" s="56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94">
        <f>IF((A397&gt;=Pareto!$M$2),IF(('Raw Data'!A397&lt;=Pareto!$O$2),1,0),0)</f>
        <v>0</v>
      </c>
    </row>
    <row r="398" spans="1:27">
      <c r="A398" s="97">
        <v>43326</v>
      </c>
      <c r="B398" s="52" t="str">
        <f t="shared" si="15"/>
        <v/>
      </c>
      <c r="C398" s="53">
        <v>0.97</v>
      </c>
      <c r="D398" s="54"/>
      <c r="E398" s="56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94">
        <f>IF((A398&gt;=Pareto!$M$2),IF(('Raw Data'!A398&lt;=Pareto!$O$2),1,0),0)</f>
        <v>0</v>
      </c>
    </row>
    <row r="399" spans="1:27">
      <c r="A399" s="97">
        <v>43327</v>
      </c>
      <c r="B399" s="52" t="str">
        <f t="shared" si="15"/>
        <v/>
      </c>
      <c r="C399" s="53">
        <v>0.97</v>
      </c>
      <c r="D399" s="54"/>
      <c r="E399" s="56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94">
        <f>IF((A399&gt;=Pareto!$M$2),IF(('Raw Data'!A399&lt;=Pareto!$O$2),1,0),0)</f>
        <v>0</v>
      </c>
    </row>
    <row r="400" spans="1:27">
      <c r="A400" s="97">
        <v>43328</v>
      </c>
      <c r="B400" s="52" t="str">
        <f t="shared" si="15"/>
        <v/>
      </c>
      <c r="C400" s="53">
        <v>0.97</v>
      </c>
      <c r="D400" s="54"/>
      <c r="E400" s="56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94">
        <f>IF((A400&gt;=Pareto!$M$2),IF(('Raw Data'!A400&lt;=Pareto!$O$2),1,0),0)</f>
        <v>0</v>
      </c>
    </row>
    <row r="401" spans="1:27">
      <c r="A401" s="97">
        <v>43329</v>
      </c>
      <c r="B401" s="52" t="str">
        <f t="shared" si="15"/>
        <v/>
      </c>
      <c r="C401" s="53">
        <v>0.97</v>
      </c>
      <c r="D401" s="54"/>
      <c r="E401" s="56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94">
        <f>IF((A401&gt;=Pareto!$M$2),IF(('Raw Data'!A401&lt;=Pareto!$O$2),1,0),0)</f>
        <v>0</v>
      </c>
    </row>
    <row r="402" spans="1:27">
      <c r="A402" s="97">
        <v>43330</v>
      </c>
      <c r="B402" s="52" t="str">
        <f t="shared" si="15"/>
        <v/>
      </c>
      <c r="C402" s="53">
        <v>0.97</v>
      </c>
      <c r="D402" s="54"/>
      <c r="E402" s="56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94">
        <f>IF((A402&gt;=Pareto!$M$2),IF(('Raw Data'!A402&lt;=Pareto!$O$2),1,0),0)</f>
        <v>0</v>
      </c>
    </row>
    <row r="403" spans="1:27">
      <c r="A403" s="97">
        <v>43331</v>
      </c>
      <c r="B403" s="52" t="str">
        <f t="shared" si="15"/>
        <v/>
      </c>
      <c r="C403" s="53">
        <v>0.97</v>
      </c>
      <c r="D403" s="54"/>
      <c r="E403" s="56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94">
        <f>IF((A403&gt;=Pareto!$M$2),IF(('Raw Data'!A403&lt;=Pareto!$O$2),1,0),0)</f>
        <v>0</v>
      </c>
    </row>
    <row r="404" spans="1:27">
      <c r="A404" s="97">
        <v>43332</v>
      </c>
      <c r="B404" s="52" t="str">
        <f t="shared" si="15"/>
        <v/>
      </c>
      <c r="C404" s="53">
        <v>0.97</v>
      </c>
      <c r="D404" s="54"/>
      <c r="E404" s="56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94">
        <f>IF((A404&gt;=Pareto!$M$2),IF(('Raw Data'!A404&lt;=Pareto!$O$2),1,0),0)</f>
        <v>0</v>
      </c>
    </row>
    <row r="405" spans="1:27">
      <c r="A405" s="97">
        <v>43333</v>
      </c>
      <c r="B405" s="52" t="str">
        <f t="shared" si="15"/>
        <v/>
      </c>
      <c r="C405" s="53">
        <v>0.97</v>
      </c>
      <c r="D405" s="54"/>
      <c r="E405" s="56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94">
        <f>IF((A405&gt;=Pareto!$M$2),IF(('Raw Data'!A405&lt;=Pareto!$O$2),1,0),0)</f>
        <v>0</v>
      </c>
    </row>
    <row r="406" spans="1:27">
      <c r="A406" s="97">
        <v>43334</v>
      </c>
      <c r="B406" s="52" t="str">
        <f t="shared" si="15"/>
        <v/>
      </c>
      <c r="C406" s="53">
        <v>0.97</v>
      </c>
      <c r="D406" s="54"/>
      <c r="E406" s="56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94">
        <f>IF((A406&gt;=Pareto!$M$2),IF(('Raw Data'!A406&lt;=Pareto!$O$2),1,0),0)</f>
        <v>0</v>
      </c>
    </row>
    <row r="407" spans="1:27">
      <c r="A407" s="97">
        <v>43335</v>
      </c>
      <c r="B407" s="52" t="str">
        <f t="shared" si="15"/>
        <v/>
      </c>
      <c r="C407" s="53">
        <v>0.97</v>
      </c>
      <c r="D407" s="54"/>
      <c r="E407" s="56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94">
        <f>IF((A407&gt;=Pareto!$M$2),IF(('Raw Data'!A407&lt;=Pareto!$O$2),1,0),0)</f>
        <v>0</v>
      </c>
    </row>
    <row r="408" spans="1:27">
      <c r="A408" s="97">
        <v>43336</v>
      </c>
      <c r="B408" s="52" t="str">
        <f t="shared" si="15"/>
        <v/>
      </c>
      <c r="C408" s="53">
        <v>0.97</v>
      </c>
      <c r="D408" s="54"/>
      <c r="E408" s="56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94">
        <f>IF((A408&gt;=Pareto!$M$2),IF(('Raw Data'!A408&lt;=Pareto!$O$2),1,0),0)</f>
        <v>0</v>
      </c>
    </row>
    <row r="409" spans="1:27">
      <c r="A409" s="97">
        <v>43337</v>
      </c>
      <c r="B409" s="52" t="str">
        <f t="shared" si="15"/>
        <v/>
      </c>
      <c r="C409" s="53">
        <v>0.97</v>
      </c>
      <c r="D409" s="54"/>
      <c r="E409" s="56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94">
        <f>IF((A409&gt;=Pareto!$M$2),IF(('Raw Data'!A409&lt;=Pareto!$O$2),1,0),0)</f>
        <v>0</v>
      </c>
    </row>
    <row r="410" spans="1:27">
      <c r="A410" s="97">
        <v>43338</v>
      </c>
      <c r="B410" s="52" t="str">
        <f t="shared" si="15"/>
        <v/>
      </c>
      <c r="C410" s="53">
        <v>0.97</v>
      </c>
      <c r="D410" s="54"/>
      <c r="E410" s="56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94">
        <f>IF((A410&gt;=Pareto!$M$2),IF(('Raw Data'!A410&lt;=Pareto!$O$2),1,0),0)</f>
        <v>0</v>
      </c>
    </row>
    <row r="411" spans="1:27">
      <c r="A411" s="97">
        <v>43339</v>
      </c>
      <c r="B411" s="52" t="str">
        <f t="shared" si="15"/>
        <v/>
      </c>
      <c r="C411" s="53">
        <v>0.97</v>
      </c>
      <c r="D411" s="54"/>
      <c r="E411" s="56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94">
        <f>IF((A411&gt;=Pareto!$M$2),IF(('Raw Data'!A411&lt;=Pareto!$O$2),1,0),0)</f>
        <v>0</v>
      </c>
    </row>
    <row r="412" spans="1:27">
      <c r="A412" s="97">
        <v>43340</v>
      </c>
      <c r="B412" s="52" t="str">
        <f t="shared" si="15"/>
        <v/>
      </c>
      <c r="C412" s="53">
        <v>0.97</v>
      </c>
      <c r="D412" s="54"/>
      <c r="E412" s="56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94">
        <f>IF((A412&gt;=Pareto!$M$2),IF(('Raw Data'!A412&lt;=Pareto!$O$2),1,0),0)</f>
        <v>0</v>
      </c>
    </row>
    <row r="413" spans="1:27">
      <c r="A413" s="97">
        <v>43341</v>
      </c>
      <c r="B413" s="52" t="str">
        <f t="shared" si="15"/>
        <v/>
      </c>
      <c r="C413" s="53">
        <v>0.97</v>
      </c>
      <c r="D413" s="54"/>
      <c r="E413" s="56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94">
        <f>IF((A413&gt;=Pareto!$M$2),IF(('Raw Data'!A413&lt;=Pareto!$O$2),1,0),0)</f>
        <v>0</v>
      </c>
    </row>
    <row r="414" spans="1:27">
      <c r="A414" s="97">
        <v>43342</v>
      </c>
      <c r="B414" s="52" t="str">
        <f t="shared" si="15"/>
        <v/>
      </c>
      <c r="C414" s="53">
        <v>0.97</v>
      </c>
      <c r="D414" s="54"/>
      <c r="E414" s="56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94">
        <f>IF((A414&gt;=Pareto!$M$2),IF(('Raw Data'!A414&lt;=Pareto!$O$2),1,0),0)</f>
        <v>0</v>
      </c>
    </row>
    <row r="415" spans="1:27">
      <c r="A415" s="97">
        <v>43343</v>
      </c>
      <c r="B415" s="52" t="str">
        <f t="shared" si="15"/>
        <v/>
      </c>
      <c r="C415" s="53">
        <v>0.97</v>
      </c>
      <c r="D415" s="54"/>
      <c r="E415" s="56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94">
        <f>IF((A415&gt;=Pareto!$M$2),IF(('Raw Data'!A415&lt;=Pareto!$O$2),1,0),0)</f>
        <v>0</v>
      </c>
    </row>
    <row r="416" spans="1:27">
      <c r="A416" s="97">
        <v>43344</v>
      </c>
      <c r="B416" s="52" t="str">
        <f t="shared" si="15"/>
        <v/>
      </c>
      <c r="C416" s="53">
        <v>0.97</v>
      </c>
      <c r="D416" s="54"/>
      <c r="E416" s="56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94">
        <f>IF((A416&gt;=Pareto!$M$2),IF(('Raw Data'!A416&lt;=Pareto!$O$2),1,0),0)</f>
        <v>0</v>
      </c>
    </row>
    <row r="417" spans="1:27">
      <c r="A417" s="97">
        <v>43345</v>
      </c>
      <c r="B417" s="52" t="str">
        <f t="shared" si="15"/>
        <v/>
      </c>
      <c r="C417" s="53">
        <v>0.97</v>
      </c>
      <c r="D417" s="54"/>
      <c r="E417" s="56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94">
        <f>IF((A417&gt;=Pareto!$M$2),IF(('Raw Data'!A417&lt;=Pareto!$O$2),1,0),0)</f>
        <v>0</v>
      </c>
    </row>
    <row r="418" spans="1:27">
      <c r="A418" s="97">
        <v>43346</v>
      </c>
      <c r="B418" s="52" t="str">
        <f t="shared" si="15"/>
        <v/>
      </c>
      <c r="C418" s="53">
        <v>0.97</v>
      </c>
      <c r="D418" s="54"/>
      <c r="E418" s="56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94">
        <f>IF((A418&gt;=Pareto!$M$2),IF(('Raw Data'!A418&lt;=Pareto!$O$2),1,0),0)</f>
        <v>0</v>
      </c>
    </row>
    <row r="419" spans="1:27">
      <c r="A419" s="97">
        <v>43347</v>
      </c>
      <c r="B419" s="52" t="str">
        <f t="shared" si="15"/>
        <v/>
      </c>
      <c r="C419" s="53">
        <v>0.97</v>
      </c>
      <c r="D419" s="54"/>
      <c r="E419" s="56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94">
        <f>IF((A419&gt;=Pareto!$M$2),IF(('Raw Data'!A419&lt;=Pareto!$O$2),1,0),0)</f>
        <v>0</v>
      </c>
    </row>
    <row r="420" spans="1:27">
      <c r="A420" s="97">
        <v>43348</v>
      </c>
      <c r="B420" s="52" t="str">
        <f t="shared" si="15"/>
        <v/>
      </c>
      <c r="C420" s="53">
        <v>0.97</v>
      </c>
      <c r="D420" s="54"/>
      <c r="E420" s="56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94">
        <f>IF((A420&gt;=Pareto!$M$2),IF(('Raw Data'!A420&lt;=Pareto!$O$2),1,0),0)</f>
        <v>0</v>
      </c>
    </row>
    <row r="421" spans="1:27">
      <c r="A421" s="97">
        <v>43349</v>
      </c>
      <c r="B421" s="52" t="str">
        <f t="shared" si="15"/>
        <v/>
      </c>
      <c r="C421" s="53">
        <v>0.97</v>
      </c>
      <c r="D421" s="54"/>
      <c r="E421" s="56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94">
        <f>IF((A421&gt;=Pareto!$M$2),IF(('Raw Data'!A421&lt;=Pareto!$O$2),1,0),0)</f>
        <v>0</v>
      </c>
    </row>
    <row r="422" spans="1:27">
      <c r="A422" s="97">
        <v>43350</v>
      </c>
      <c r="B422" s="52" t="str">
        <f t="shared" si="15"/>
        <v/>
      </c>
      <c r="C422" s="53">
        <v>0.97</v>
      </c>
      <c r="D422" s="54"/>
      <c r="E422" s="56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94">
        <f>IF((A422&gt;=Pareto!$M$2),IF(('Raw Data'!A422&lt;=Pareto!$O$2),1,0),0)</f>
        <v>0</v>
      </c>
    </row>
    <row r="423" spans="1:27">
      <c r="A423" s="97">
        <v>43351</v>
      </c>
      <c r="B423" s="52" t="str">
        <f t="shared" si="15"/>
        <v/>
      </c>
      <c r="C423" s="53">
        <v>1.97</v>
      </c>
      <c r="D423" s="54"/>
      <c r="E423" s="56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94">
        <f>IF((A423&gt;=Pareto!$M$2),IF(('Raw Data'!A423&lt;=Pareto!$O$2),1,0),0)</f>
        <v>0</v>
      </c>
    </row>
    <row r="424" spans="1:27">
      <c r="A424" s="97">
        <v>43352</v>
      </c>
      <c r="B424" s="52" t="str">
        <f t="shared" si="15"/>
        <v/>
      </c>
      <c r="C424" s="53">
        <v>2.97</v>
      </c>
      <c r="D424" s="54"/>
      <c r="E424" s="56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94">
        <f>IF((A424&gt;=Pareto!$M$2),IF(('Raw Data'!A424&lt;=Pareto!$O$2),1,0),0)</f>
        <v>0</v>
      </c>
    </row>
    <row r="425" spans="1:27">
      <c r="A425" s="97">
        <v>43353</v>
      </c>
      <c r="B425" s="52" t="str">
        <f t="shared" si="15"/>
        <v/>
      </c>
      <c r="C425" s="53">
        <v>3.97</v>
      </c>
      <c r="D425" s="54"/>
      <c r="E425" s="56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94">
        <f>IF((A425&gt;=Pareto!$M$2),IF(('Raw Data'!A425&lt;=Pareto!$O$2),1,0),0)</f>
        <v>0</v>
      </c>
    </row>
    <row r="426" spans="1:27">
      <c r="A426" s="97">
        <v>43354</v>
      </c>
      <c r="B426" s="52" t="str">
        <f t="shared" si="15"/>
        <v/>
      </c>
      <c r="C426" s="53">
        <v>4.97</v>
      </c>
      <c r="D426" s="54"/>
      <c r="E426" s="56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94">
        <f>IF((A426&gt;=Pareto!$M$2),IF(('Raw Data'!A426&lt;=Pareto!$O$2),1,0),0)</f>
        <v>0</v>
      </c>
    </row>
    <row r="427" spans="1:27">
      <c r="A427" s="97">
        <v>43355</v>
      </c>
      <c r="B427" s="52" t="str">
        <f t="shared" si="15"/>
        <v/>
      </c>
      <c r="C427" s="53">
        <v>5.97</v>
      </c>
      <c r="D427" s="54"/>
      <c r="E427" s="56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94">
        <f>IF((A427&gt;=Pareto!$M$2),IF(('Raw Data'!A427&lt;=Pareto!$O$2),1,0),0)</f>
        <v>0</v>
      </c>
    </row>
    <row r="428" spans="1:27">
      <c r="A428" s="97">
        <v>43356</v>
      </c>
      <c r="B428" s="52" t="str">
        <f t="shared" si="15"/>
        <v/>
      </c>
      <c r="C428" s="53">
        <v>6.97</v>
      </c>
      <c r="D428" s="54"/>
      <c r="E428" s="56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94">
        <f>IF((A428&gt;=Pareto!$M$2),IF(('Raw Data'!A428&lt;=Pareto!$O$2),1,0),0)</f>
        <v>0</v>
      </c>
    </row>
    <row r="429" spans="1:27">
      <c r="A429" s="97">
        <v>43357</v>
      </c>
      <c r="B429" s="52" t="str">
        <f t="shared" si="15"/>
        <v/>
      </c>
      <c r="C429" s="53">
        <v>7.97</v>
      </c>
      <c r="D429" s="54"/>
      <c r="E429" s="56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94">
        <f>IF((A429&gt;=Pareto!$M$2),IF(('Raw Data'!A429&lt;=Pareto!$O$2),1,0),0)</f>
        <v>0</v>
      </c>
    </row>
    <row r="430" spans="1:27">
      <c r="A430" s="97">
        <v>43358</v>
      </c>
      <c r="B430" s="52" t="str">
        <f t="shared" si="15"/>
        <v/>
      </c>
      <c r="C430" s="53">
        <v>8.9700000000000006</v>
      </c>
      <c r="D430" s="54"/>
      <c r="E430" s="56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94">
        <f>IF((A430&gt;=Pareto!$M$2),IF(('Raw Data'!A430&lt;=Pareto!$O$2),1,0),0)</f>
        <v>0</v>
      </c>
    </row>
    <row r="431" spans="1:27">
      <c r="A431" s="97">
        <v>43359</v>
      </c>
      <c r="B431" s="52" t="str">
        <f t="shared" si="15"/>
        <v/>
      </c>
      <c r="C431" s="53">
        <v>9.9700000000000006</v>
      </c>
      <c r="D431" s="54"/>
      <c r="E431" s="56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94">
        <f>IF((A431&gt;=Pareto!$M$2),IF(('Raw Data'!A431&lt;=Pareto!$O$2),1,0),0)</f>
        <v>0</v>
      </c>
    </row>
    <row r="432" spans="1:27">
      <c r="A432" s="97">
        <v>43360</v>
      </c>
      <c r="B432" s="52" t="str">
        <f t="shared" si="15"/>
        <v/>
      </c>
      <c r="C432" s="53">
        <v>10.97</v>
      </c>
      <c r="D432" s="54"/>
      <c r="E432" s="56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94">
        <f>IF((A432&gt;=Pareto!$M$2),IF(('Raw Data'!A432&lt;=Pareto!$O$2),1,0),0)</f>
        <v>0</v>
      </c>
    </row>
    <row r="433" spans="1:27">
      <c r="A433" s="97">
        <v>43361</v>
      </c>
      <c r="B433" s="52" t="str">
        <f t="shared" si="15"/>
        <v/>
      </c>
      <c r="C433" s="53">
        <v>11.97</v>
      </c>
      <c r="D433" s="54"/>
      <c r="E433" s="56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94">
        <f>IF((A433&gt;=Pareto!$M$2),IF(('Raw Data'!A433&lt;=Pareto!$O$2),1,0),0)</f>
        <v>0</v>
      </c>
    </row>
    <row r="434" spans="1:27">
      <c r="A434" s="97">
        <v>43362</v>
      </c>
      <c r="B434" s="52" t="str">
        <f t="shared" si="15"/>
        <v/>
      </c>
      <c r="C434" s="53">
        <v>12.97</v>
      </c>
      <c r="D434" s="54"/>
      <c r="E434" s="56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94">
        <f>IF((A434&gt;=Pareto!$M$2),IF(('Raw Data'!A434&lt;=Pareto!$O$2),1,0),0)</f>
        <v>0</v>
      </c>
    </row>
    <row r="435" spans="1:27">
      <c r="A435" s="97">
        <v>43363</v>
      </c>
      <c r="B435" s="52" t="str">
        <f t="shared" si="15"/>
        <v/>
      </c>
      <c r="C435" s="53">
        <v>13.97</v>
      </c>
      <c r="D435" s="54"/>
      <c r="E435" s="56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94">
        <f>IF((A435&gt;=Pareto!$M$2),IF(('Raw Data'!A435&lt;=Pareto!$O$2),1,0),0)</f>
        <v>0</v>
      </c>
    </row>
    <row r="436" spans="1:27">
      <c r="A436" s="97">
        <v>43364</v>
      </c>
      <c r="B436" s="52" t="str">
        <f t="shared" si="15"/>
        <v/>
      </c>
      <c r="C436" s="53">
        <v>14.97</v>
      </c>
      <c r="D436" s="54"/>
      <c r="E436" s="56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94">
        <f>IF((A436&gt;=Pareto!$M$2),IF(('Raw Data'!A436&lt;=Pareto!$O$2),1,0),0)</f>
        <v>0</v>
      </c>
    </row>
    <row r="437" spans="1:27">
      <c r="A437" s="97">
        <v>43365</v>
      </c>
      <c r="B437" s="52" t="str">
        <f t="shared" si="15"/>
        <v/>
      </c>
      <c r="C437" s="53">
        <v>15.97</v>
      </c>
      <c r="D437" s="54"/>
      <c r="E437" s="56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94">
        <f>IF((A437&gt;=Pareto!$M$2),IF(('Raw Data'!A437&lt;=Pareto!$O$2),1,0),0)</f>
        <v>0</v>
      </c>
    </row>
    <row r="438" spans="1:27">
      <c r="A438" s="97">
        <v>43366</v>
      </c>
      <c r="B438" s="52" t="str">
        <f t="shared" si="15"/>
        <v/>
      </c>
      <c r="C438" s="53">
        <v>16.97</v>
      </c>
      <c r="D438" s="54"/>
      <c r="E438" s="56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94">
        <f>IF((A438&gt;=Pareto!$M$2),IF(('Raw Data'!A438&lt;=Pareto!$O$2),1,0),0)</f>
        <v>0</v>
      </c>
    </row>
    <row r="439" spans="1:27">
      <c r="A439" s="97">
        <v>43367</v>
      </c>
      <c r="B439" s="52" t="str">
        <f t="shared" si="15"/>
        <v/>
      </c>
      <c r="C439" s="53">
        <v>17.97</v>
      </c>
      <c r="D439" s="54"/>
      <c r="E439" s="56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94">
        <f>IF((A439&gt;=Pareto!$M$2),IF(('Raw Data'!A439&lt;=Pareto!$O$2),1,0),0)</f>
        <v>0</v>
      </c>
    </row>
    <row r="440" spans="1:27">
      <c r="A440" s="97">
        <v>43368</v>
      </c>
      <c r="B440" s="52" t="str">
        <f t="shared" si="15"/>
        <v/>
      </c>
      <c r="C440" s="53">
        <v>18.97</v>
      </c>
      <c r="D440" s="54"/>
      <c r="E440" s="56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94">
        <f>IF((A440&gt;=Pareto!$M$2),IF(('Raw Data'!A440&lt;=Pareto!$O$2),1,0),0)</f>
        <v>0</v>
      </c>
    </row>
    <row r="441" spans="1:27">
      <c r="A441" s="97">
        <v>43369</v>
      </c>
      <c r="B441" s="52" t="str">
        <f t="shared" si="15"/>
        <v/>
      </c>
      <c r="C441" s="53">
        <v>19.97</v>
      </c>
      <c r="D441" s="54"/>
      <c r="E441" s="56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94">
        <f>IF((A441&gt;=Pareto!$M$2),IF(('Raw Data'!A441&lt;=Pareto!$O$2),1,0),0)</f>
        <v>0</v>
      </c>
    </row>
    <row r="442" spans="1:27">
      <c r="A442" s="97">
        <v>43370</v>
      </c>
      <c r="B442" s="52" t="str">
        <f t="shared" si="15"/>
        <v/>
      </c>
      <c r="C442" s="53">
        <v>20.97</v>
      </c>
      <c r="D442" s="54"/>
      <c r="E442" s="56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94">
        <f>IF((A442&gt;=Pareto!$M$2),IF(('Raw Data'!A442&lt;=Pareto!$O$2),1,0),0)</f>
        <v>0</v>
      </c>
    </row>
    <row r="443" spans="1:27">
      <c r="A443" s="97">
        <v>43371</v>
      </c>
      <c r="B443" s="52" t="str">
        <f t="shared" si="15"/>
        <v/>
      </c>
      <c r="C443" s="53">
        <v>21.97</v>
      </c>
      <c r="D443" s="54"/>
      <c r="E443" s="56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94">
        <f>IF((A443&gt;=Pareto!$M$2),IF(('Raw Data'!A443&lt;=Pareto!$O$2),1,0),0)</f>
        <v>0</v>
      </c>
    </row>
    <row r="444" spans="1:27">
      <c r="A444" s="97">
        <v>43372</v>
      </c>
      <c r="B444" s="52" t="str">
        <f t="shared" si="15"/>
        <v/>
      </c>
      <c r="C444" s="53">
        <v>22.97</v>
      </c>
      <c r="D444" s="54"/>
      <c r="E444" s="56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94">
        <f>IF((A444&gt;=Pareto!$M$2),IF(('Raw Data'!A444&lt;=Pareto!$O$2),1,0),0)</f>
        <v>0</v>
      </c>
    </row>
    <row r="445" spans="1:27">
      <c r="A445" s="97">
        <v>43373</v>
      </c>
      <c r="B445" s="52" t="str">
        <f t="shared" si="15"/>
        <v/>
      </c>
      <c r="C445" s="53">
        <v>23.97</v>
      </c>
      <c r="D445" s="54"/>
      <c r="E445" s="56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94">
        <f>IF((A445&gt;=Pareto!$M$2),IF(('Raw Data'!A445&lt;=Pareto!$O$2),1,0),0)</f>
        <v>0</v>
      </c>
    </row>
    <row r="446" spans="1:27">
      <c r="A446" s="97">
        <v>43374</v>
      </c>
      <c r="B446" s="52" t="str">
        <f t="shared" si="15"/>
        <v/>
      </c>
      <c r="C446" s="53">
        <v>24.97</v>
      </c>
      <c r="D446" s="54"/>
      <c r="E446" s="56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94">
        <f>IF((A446&gt;=Pareto!$M$2),IF(('Raw Data'!A446&lt;=Pareto!$O$2),1,0),0)</f>
        <v>0</v>
      </c>
    </row>
    <row r="447" spans="1:27">
      <c r="A447" s="97">
        <v>43375</v>
      </c>
      <c r="B447" s="52" t="str">
        <f t="shared" si="15"/>
        <v/>
      </c>
      <c r="C447" s="53">
        <v>25.97</v>
      </c>
      <c r="D447" s="54"/>
      <c r="E447" s="56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94">
        <f>IF((A447&gt;=Pareto!$M$2),IF(('Raw Data'!A447&lt;=Pareto!$O$2),1,0),0)</f>
        <v>0</v>
      </c>
    </row>
    <row r="448" spans="1:27">
      <c r="A448" s="97">
        <v>43376</v>
      </c>
      <c r="B448" s="52" t="str">
        <f t="shared" si="15"/>
        <v/>
      </c>
      <c r="C448" s="53">
        <v>26.97</v>
      </c>
      <c r="D448" s="54"/>
      <c r="E448" s="56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94">
        <f>IF((A448&gt;=Pareto!$M$2),IF(('Raw Data'!A448&lt;=Pareto!$O$2),1,0),0)</f>
        <v>0</v>
      </c>
    </row>
    <row r="449" spans="1:27">
      <c r="A449" s="97">
        <v>43377</v>
      </c>
      <c r="B449" s="52" t="str">
        <f t="shared" si="15"/>
        <v/>
      </c>
      <c r="C449" s="53">
        <v>27.97</v>
      </c>
      <c r="D449" s="54"/>
      <c r="E449" s="56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94">
        <f>IF((A449&gt;=Pareto!$M$2),IF(('Raw Data'!A449&lt;=Pareto!$O$2),1,0),0)</f>
        <v>0</v>
      </c>
    </row>
    <row r="450" spans="1:27">
      <c r="A450" s="97">
        <v>43378</v>
      </c>
      <c r="B450" s="52" t="str">
        <f t="shared" si="15"/>
        <v/>
      </c>
      <c r="C450" s="53">
        <v>28.97</v>
      </c>
      <c r="D450" s="54"/>
      <c r="E450" s="56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94">
        <f>IF((A450&gt;=Pareto!$M$2),IF(('Raw Data'!A450&lt;=Pareto!$O$2),1,0),0)</f>
        <v>0</v>
      </c>
    </row>
    <row r="451" spans="1:27">
      <c r="A451" s="97">
        <v>43379</v>
      </c>
      <c r="B451" s="52" t="str">
        <f t="shared" si="15"/>
        <v/>
      </c>
      <c r="C451" s="53">
        <v>29.97</v>
      </c>
      <c r="D451" s="54"/>
      <c r="E451" s="56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94">
        <f>IF((A451&gt;=Pareto!$M$2),IF(('Raw Data'!A451&lt;=Pareto!$O$2),1,0),0)</f>
        <v>0</v>
      </c>
    </row>
    <row r="452" spans="1:27">
      <c r="A452" s="97">
        <v>43380</v>
      </c>
      <c r="B452" s="52" t="str">
        <f t="shared" si="15"/>
        <v/>
      </c>
      <c r="C452" s="53">
        <v>30.97</v>
      </c>
      <c r="D452" s="54"/>
      <c r="E452" s="56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94">
        <f>IF((A452&gt;=Pareto!$M$2),IF(('Raw Data'!A452&lt;=Pareto!$O$2),1,0),0)</f>
        <v>0</v>
      </c>
    </row>
    <row r="453" spans="1:27">
      <c r="A453" s="97">
        <v>43381</v>
      </c>
      <c r="B453" s="52" t="str">
        <f t="shared" si="15"/>
        <v/>
      </c>
      <c r="C453" s="53">
        <v>31.97</v>
      </c>
      <c r="D453" s="54"/>
      <c r="E453" s="56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94">
        <f>IF((A453&gt;=Pareto!$M$2),IF(('Raw Data'!A453&lt;=Pareto!$O$2),1,0),0)</f>
        <v>0</v>
      </c>
    </row>
    <row r="454" spans="1:27">
      <c r="A454" s="97">
        <v>43382</v>
      </c>
      <c r="B454" s="52" t="str">
        <f t="shared" si="15"/>
        <v/>
      </c>
      <c r="C454" s="53">
        <v>32.97</v>
      </c>
      <c r="D454" s="54"/>
      <c r="E454" s="56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94">
        <f>IF((A454&gt;=Pareto!$M$2),IF(('Raw Data'!A454&lt;=Pareto!$O$2),1,0),0)</f>
        <v>0</v>
      </c>
    </row>
    <row r="455" spans="1:27">
      <c r="A455" s="97">
        <v>43383</v>
      </c>
      <c r="B455" s="52" t="str">
        <f t="shared" si="15"/>
        <v/>
      </c>
      <c r="C455" s="53">
        <v>33.97</v>
      </c>
      <c r="D455" s="54"/>
      <c r="E455" s="56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94">
        <f>IF((A455&gt;=Pareto!$M$2),IF(('Raw Data'!A455&lt;=Pareto!$O$2),1,0),0)</f>
        <v>0</v>
      </c>
    </row>
    <row r="456" spans="1:27">
      <c r="A456" s="97">
        <v>43384</v>
      </c>
      <c r="B456" s="52" t="str">
        <f t="shared" si="15"/>
        <v/>
      </c>
      <c r="C456" s="53">
        <v>34.97</v>
      </c>
      <c r="D456" s="54"/>
      <c r="E456" s="56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94">
        <f>IF((A456&gt;=Pareto!$M$2),IF(('Raw Data'!A456&lt;=Pareto!$O$2),1,0),0)</f>
        <v>0</v>
      </c>
    </row>
    <row r="457" spans="1:27">
      <c r="A457" s="97">
        <v>43385</v>
      </c>
      <c r="B457" s="52" t="str">
        <f t="shared" si="15"/>
        <v/>
      </c>
      <c r="C457" s="53">
        <v>35.97</v>
      </c>
      <c r="D457" s="54"/>
      <c r="E457" s="56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94">
        <f>IF((A457&gt;=Pareto!$M$2),IF(('Raw Data'!A457&lt;=Pareto!$O$2),1,0),0)</f>
        <v>0</v>
      </c>
    </row>
    <row r="458" spans="1:27">
      <c r="A458" s="97">
        <v>43386</v>
      </c>
      <c r="B458" s="52" t="str">
        <f t="shared" si="15"/>
        <v/>
      </c>
      <c r="C458" s="53">
        <v>36.97</v>
      </c>
      <c r="D458" s="54"/>
      <c r="E458" s="56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94">
        <f>IF((A458&gt;=Pareto!$M$2),IF(('Raw Data'!A458&lt;=Pareto!$O$2),1,0),0)</f>
        <v>0</v>
      </c>
    </row>
    <row r="459" spans="1:27">
      <c r="A459" s="97">
        <v>43387</v>
      </c>
      <c r="B459" s="52" t="str">
        <f t="shared" si="15"/>
        <v/>
      </c>
      <c r="C459" s="53">
        <v>37.97</v>
      </c>
      <c r="D459" s="54"/>
      <c r="E459" s="56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94">
        <f>IF((A459&gt;=Pareto!$M$2),IF(('Raw Data'!A459&lt;=Pareto!$O$2),1,0),0)</f>
        <v>0</v>
      </c>
    </row>
    <row r="460" spans="1:27">
      <c r="A460" s="97">
        <v>43388</v>
      </c>
      <c r="B460" s="52" t="str">
        <f t="shared" si="15"/>
        <v/>
      </c>
      <c r="C460" s="53">
        <v>38.97</v>
      </c>
      <c r="D460" s="54"/>
      <c r="E460" s="56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94">
        <f>IF((A460&gt;=Pareto!$M$2),IF(('Raw Data'!A460&lt;=Pareto!$O$2),1,0),0)</f>
        <v>0</v>
      </c>
    </row>
    <row r="461" spans="1:27">
      <c r="A461" s="97">
        <v>43389</v>
      </c>
      <c r="B461" s="52" t="str">
        <f t="shared" ref="B461:B524" si="16">IFERROR(1-(E461/D461),"")</f>
        <v/>
      </c>
      <c r="C461" s="53">
        <v>39.97</v>
      </c>
      <c r="D461" s="54"/>
      <c r="E461" s="56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94">
        <f>IF((A461&gt;=Pareto!$M$2),IF(('Raw Data'!A461&lt;=Pareto!$O$2),1,0),0)</f>
        <v>0</v>
      </c>
    </row>
    <row r="462" spans="1:27">
      <c r="A462" s="97">
        <v>43390</v>
      </c>
      <c r="B462" s="52" t="str">
        <f t="shared" si="16"/>
        <v/>
      </c>
      <c r="C462" s="53">
        <v>40.97</v>
      </c>
      <c r="D462" s="54"/>
      <c r="E462" s="56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94">
        <f>IF((A462&gt;=Pareto!$M$2),IF(('Raw Data'!A462&lt;=Pareto!$O$2),1,0),0)</f>
        <v>0</v>
      </c>
    </row>
    <row r="463" spans="1:27">
      <c r="A463" s="97">
        <v>43391</v>
      </c>
      <c r="B463" s="52" t="str">
        <f t="shared" si="16"/>
        <v/>
      </c>
      <c r="C463" s="53">
        <v>41.97</v>
      </c>
      <c r="D463" s="54"/>
      <c r="E463" s="56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94">
        <f>IF((A463&gt;=Pareto!$M$2),IF(('Raw Data'!A463&lt;=Pareto!$O$2),1,0),0)</f>
        <v>0</v>
      </c>
    </row>
    <row r="464" spans="1:27">
      <c r="A464" s="97">
        <v>43392</v>
      </c>
      <c r="B464" s="52" t="str">
        <f t="shared" si="16"/>
        <v/>
      </c>
      <c r="C464" s="53">
        <v>42.97</v>
      </c>
      <c r="D464" s="54"/>
      <c r="E464" s="56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94">
        <f>IF((A464&gt;=Pareto!$M$2),IF(('Raw Data'!A464&lt;=Pareto!$O$2),1,0),0)</f>
        <v>0</v>
      </c>
    </row>
    <row r="465" spans="1:27">
      <c r="A465" s="97">
        <v>43393</v>
      </c>
      <c r="B465" s="52" t="str">
        <f t="shared" si="16"/>
        <v/>
      </c>
      <c r="C465" s="53">
        <v>43.97</v>
      </c>
      <c r="D465" s="54"/>
      <c r="E465" s="56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94">
        <f>IF((A465&gt;=Pareto!$M$2),IF(('Raw Data'!A465&lt;=Pareto!$O$2),1,0),0)</f>
        <v>0</v>
      </c>
    </row>
    <row r="466" spans="1:27">
      <c r="A466" s="97">
        <v>43394</v>
      </c>
      <c r="B466" s="52" t="str">
        <f t="shared" si="16"/>
        <v/>
      </c>
      <c r="C466" s="53">
        <v>44.97</v>
      </c>
      <c r="D466" s="54"/>
      <c r="E466" s="56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94">
        <f>IF((A466&gt;=Pareto!$M$2),IF(('Raw Data'!A466&lt;=Pareto!$O$2),1,0),0)</f>
        <v>0</v>
      </c>
    </row>
    <row r="467" spans="1:27">
      <c r="A467" s="97">
        <v>43395</v>
      </c>
      <c r="B467" s="52" t="str">
        <f t="shared" si="16"/>
        <v/>
      </c>
      <c r="C467" s="53">
        <v>45.97</v>
      </c>
      <c r="D467" s="54"/>
      <c r="E467" s="56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94">
        <f>IF((A467&gt;=Pareto!$M$2),IF(('Raw Data'!A467&lt;=Pareto!$O$2),1,0),0)</f>
        <v>0</v>
      </c>
    </row>
    <row r="468" spans="1:27">
      <c r="A468" s="97">
        <v>43396</v>
      </c>
      <c r="B468" s="52" t="str">
        <f t="shared" si="16"/>
        <v/>
      </c>
      <c r="C468" s="53">
        <v>46.97</v>
      </c>
      <c r="D468" s="54"/>
      <c r="E468" s="56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94">
        <f>IF((A468&gt;=Pareto!$M$2),IF(('Raw Data'!A468&lt;=Pareto!$O$2),1,0),0)</f>
        <v>0</v>
      </c>
    </row>
    <row r="469" spans="1:27">
      <c r="A469" s="97">
        <v>43397</v>
      </c>
      <c r="B469" s="52" t="str">
        <f t="shared" si="16"/>
        <v/>
      </c>
      <c r="C469" s="53">
        <v>47.97</v>
      </c>
      <c r="D469" s="54"/>
      <c r="E469" s="56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94">
        <f>IF((A469&gt;=Pareto!$M$2),IF(('Raw Data'!A469&lt;=Pareto!$O$2),1,0),0)</f>
        <v>0</v>
      </c>
    </row>
    <row r="470" spans="1:27">
      <c r="A470" s="97">
        <v>43398</v>
      </c>
      <c r="B470" s="52" t="str">
        <f t="shared" si="16"/>
        <v/>
      </c>
      <c r="C470" s="53">
        <v>48.97</v>
      </c>
      <c r="D470" s="54"/>
      <c r="E470" s="56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94">
        <f>IF((A470&gt;=Pareto!$M$2),IF(('Raw Data'!A470&lt;=Pareto!$O$2),1,0),0)</f>
        <v>0</v>
      </c>
    </row>
    <row r="471" spans="1:27">
      <c r="A471" s="97">
        <v>43399</v>
      </c>
      <c r="B471" s="52" t="str">
        <f t="shared" si="16"/>
        <v/>
      </c>
      <c r="C471" s="53">
        <v>49.97</v>
      </c>
      <c r="D471" s="54"/>
      <c r="E471" s="56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94">
        <f>IF((A471&gt;=Pareto!$M$2),IF(('Raw Data'!A471&lt;=Pareto!$O$2),1,0),0)</f>
        <v>0</v>
      </c>
    </row>
    <row r="472" spans="1:27">
      <c r="A472" s="97">
        <v>43400</v>
      </c>
      <c r="B472" s="52" t="str">
        <f t="shared" si="16"/>
        <v/>
      </c>
      <c r="C472" s="53">
        <v>50.97</v>
      </c>
      <c r="D472" s="54"/>
      <c r="E472" s="56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94">
        <f>IF((A472&gt;=Pareto!$M$2),IF(('Raw Data'!A472&lt;=Pareto!$O$2),1,0),0)</f>
        <v>0</v>
      </c>
    </row>
    <row r="473" spans="1:27">
      <c r="A473" s="97">
        <v>43401</v>
      </c>
      <c r="B473" s="52" t="str">
        <f t="shared" si="16"/>
        <v/>
      </c>
      <c r="C473" s="53">
        <v>51.97</v>
      </c>
      <c r="D473" s="54"/>
      <c r="E473" s="56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94">
        <f>IF((A473&gt;=Pareto!$M$2),IF(('Raw Data'!A473&lt;=Pareto!$O$2),1,0),0)</f>
        <v>0</v>
      </c>
    </row>
    <row r="474" spans="1:27">
      <c r="A474" s="97">
        <v>43402</v>
      </c>
      <c r="B474" s="52" t="str">
        <f t="shared" si="16"/>
        <v/>
      </c>
      <c r="C474" s="53">
        <v>52.97</v>
      </c>
      <c r="D474" s="54"/>
      <c r="E474" s="56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94">
        <f>IF((A474&gt;=Pareto!$M$2),IF(('Raw Data'!A474&lt;=Pareto!$O$2),1,0),0)</f>
        <v>0</v>
      </c>
    </row>
    <row r="475" spans="1:27">
      <c r="A475" s="97">
        <v>43403</v>
      </c>
      <c r="B475" s="52" t="str">
        <f t="shared" si="16"/>
        <v/>
      </c>
      <c r="C475" s="53">
        <v>53.97</v>
      </c>
      <c r="D475" s="54"/>
      <c r="E475" s="56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94">
        <f>IF((A475&gt;=Pareto!$M$2),IF(('Raw Data'!A475&lt;=Pareto!$O$2),1,0),0)</f>
        <v>0</v>
      </c>
    </row>
    <row r="476" spans="1:27">
      <c r="A476" s="97">
        <v>43404</v>
      </c>
      <c r="B476" s="52" t="str">
        <f t="shared" si="16"/>
        <v/>
      </c>
      <c r="C476" s="53">
        <v>54.97</v>
      </c>
      <c r="D476" s="54"/>
      <c r="E476" s="56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94">
        <f>IF((A476&gt;=Pareto!$M$2),IF(('Raw Data'!A476&lt;=Pareto!$O$2),1,0),0)</f>
        <v>0</v>
      </c>
    </row>
    <row r="477" spans="1:27">
      <c r="A477" s="97">
        <v>43405</v>
      </c>
      <c r="B477" s="52" t="str">
        <f t="shared" si="16"/>
        <v/>
      </c>
      <c r="C477" s="53">
        <v>55.97</v>
      </c>
      <c r="D477" s="54"/>
      <c r="E477" s="56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94">
        <f>IF((A477&gt;=Pareto!$M$2),IF(('Raw Data'!A477&lt;=Pareto!$O$2),1,0),0)</f>
        <v>0</v>
      </c>
    </row>
    <row r="478" spans="1:27">
      <c r="A478" s="97">
        <v>43406</v>
      </c>
      <c r="B478" s="52" t="str">
        <f t="shared" si="16"/>
        <v/>
      </c>
      <c r="C478" s="53">
        <v>56.97</v>
      </c>
      <c r="D478" s="54"/>
      <c r="E478" s="56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94">
        <f>IF((A478&gt;=Pareto!$M$2),IF(('Raw Data'!A478&lt;=Pareto!$O$2),1,0),0)</f>
        <v>0</v>
      </c>
    </row>
    <row r="479" spans="1:27">
      <c r="A479" s="97">
        <v>43407</v>
      </c>
      <c r="B479" s="52" t="str">
        <f t="shared" si="16"/>
        <v/>
      </c>
      <c r="C479" s="53">
        <v>57.97</v>
      </c>
      <c r="D479" s="54"/>
      <c r="E479" s="56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94">
        <f>IF((A479&gt;=Pareto!$M$2),IF(('Raw Data'!A479&lt;=Pareto!$O$2),1,0),0)</f>
        <v>0</v>
      </c>
    </row>
    <row r="480" spans="1:27">
      <c r="A480" s="97">
        <v>43408</v>
      </c>
      <c r="B480" s="52" t="str">
        <f t="shared" si="16"/>
        <v/>
      </c>
      <c r="C480" s="53">
        <v>58.97</v>
      </c>
      <c r="D480" s="54"/>
      <c r="E480" s="56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94">
        <f>IF((A480&gt;=Pareto!$M$2),IF(('Raw Data'!A480&lt;=Pareto!$O$2),1,0),0)</f>
        <v>0</v>
      </c>
    </row>
    <row r="481" spans="1:27">
      <c r="A481" s="97">
        <v>43409</v>
      </c>
      <c r="B481" s="52" t="str">
        <f t="shared" si="16"/>
        <v/>
      </c>
      <c r="C481" s="53">
        <v>59.97</v>
      </c>
      <c r="D481" s="54"/>
      <c r="E481" s="56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94">
        <f>IF((A481&gt;=Pareto!$M$2),IF(('Raw Data'!A481&lt;=Pareto!$O$2),1,0),0)</f>
        <v>0</v>
      </c>
    </row>
    <row r="482" spans="1:27">
      <c r="A482" s="97">
        <v>43410</v>
      </c>
      <c r="B482" s="52" t="str">
        <f t="shared" si="16"/>
        <v/>
      </c>
      <c r="C482" s="53">
        <v>60.97</v>
      </c>
      <c r="D482" s="54"/>
      <c r="E482" s="56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94">
        <f>IF((A482&gt;=Pareto!$M$2),IF(('Raw Data'!A482&lt;=Pareto!$O$2),1,0),0)</f>
        <v>0</v>
      </c>
    </row>
    <row r="483" spans="1:27">
      <c r="A483" s="97">
        <v>43411</v>
      </c>
      <c r="B483" s="52" t="str">
        <f t="shared" si="16"/>
        <v/>
      </c>
      <c r="C483" s="53">
        <v>61.97</v>
      </c>
      <c r="D483" s="54"/>
      <c r="E483" s="56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94">
        <f>IF((A483&gt;=Pareto!$M$2),IF(('Raw Data'!A483&lt;=Pareto!$O$2),1,0),0)</f>
        <v>0</v>
      </c>
    </row>
    <row r="484" spans="1:27">
      <c r="A484" s="97">
        <v>43412</v>
      </c>
      <c r="B484" s="52" t="str">
        <f t="shared" si="16"/>
        <v/>
      </c>
      <c r="C484" s="53">
        <v>62.97</v>
      </c>
      <c r="D484" s="54"/>
      <c r="E484" s="56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94">
        <f>IF((A484&gt;=Pareto!$M$2),IF(('Raw Data'!A484&lt;=Pareto!$O$2),1,0),0)</f>
        <v>0</v>
      </c>
    </row>
    <row r="485" spans="1:27">
      <c r="A485" s="97">
        <v>43413</v>
      </c>
      <c r="B485" s="52" t="str">
        <f t="shared" si="16"/>
        <v/>
      </c>
      <c r="C485" s="53">
        <v>63.97</v>
      </c>
      <c r="D485" s="54"/>
      <c r="E485" s="56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94">
        <f>IF((A485&gt;=Pareto!$M$2),IF(('Raw Data'!A485&lt;=Pareto!$O$2),1,0),0)</f>
        <v>0</v>
      </c>
    </row>
    <row r="486" spans="1:27">
      <c r="A486" s="97">
        <v>43414</v>
      </c>
      <c r="B486" s="52" t="str">
        <f t="shared" si="16"/>
        <v/>
      </c>
      <c r="C486" s="53">
        <v>64.97</v>
      </c>
      <c r="D486" s="54"/>
      <c r="E486" s="56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94">
        <f>IF((A486&gt;=Pareto!$M$2),IF(('Raw Data'!A486&lt;=Pareto!$O$2),1,0),0)</f>
        <v>0</v>
      </c>
    </row>
    <row r="487" spans="1:27">
      <c r="A487" s="97">
        <v>43415</v>
      </c>
      <c r="B487" s="52" t="str">
        <f t="shared" si="16"/>
        <v/>
      </c>
      <c r="C487" s="53">
        <v>65.97</v>
      </c>
      <c r="D487" s="54"/>
      <c r="E487" s="56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94">
        <f>IF((A487&gt;=Pareto!$M$2),IF(('Raw Data'!A487&lt;=Pareto!$O$2),1,0),0)</f>
        <v>0</v>
      </c>
    </row>
    <row r="488" spans="1:27">
      <c r="A488" s="97">
        <v>43416</v>
      </c>
      <c r="B488" s="52" t="str">
        <f t="shared" si="16"/>
        <v/>
      </c>
      <c r="C488" s="53">
        <v>66.97</v>
      </c>
      <c r="D488" s="54"/>
      <c r="E488" s="56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94">
        <f>IF((A488&gt;=Pareto!$M$2),IF(('Raw Data'!A488&lt;=Pareto!$O$2),1,0),0)</f>
        <v>0</v>
      </c>
    </row>
    <row r="489" spans="1:27">
      <c r="A489" s="97">
        <v>43417</v>
      </c>
      <c r="B489" s="52" t="str">
        <f t="shared" si="16"/>
        <v/>
      </c>
      <c r="C489" s="53">
        <v>67.97</v>
      </c>
      <c r="D489" s="54"/>
      <c r="E489" s="56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94">
        <f>IF((A489&gt;=Pareto!$M$2),IF(('Raw Data'!A489&lt;=Pareto!$O$2),1,0),0)</f>
        <v>0</v>
      </c>
    </row>
    <row r="490" spans="1:27">
      <c r="A490" s="97">
        <v>43418</v>
      </c>
      <c r="B490" s="52" t="str">
        <f t="shared" si="16"/>
        <v/>
      </c>
      <c r="C490" s="53">
        <v>68.97</v>
      </c>
      <c r="D490" s="54"/>
      <c r="E490" s="56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94">
        <f>IF((A490&gt;=Pareto!$M$2),IF(('Raw Data'!A490&lt;=Pareto!$O$2),1,0),0)</f>
        <v>0</v>
      </c>
    </row>
    <row r="491" spans="1:27">
      <c r="A491" s="97">
        <v>43419</v>
      </c>
      <c r="B491" s="52" t="str">
        <f t="shared" si="16"/>
        <v/>
      </c>
      <c r="C491" s="53">
        <v>69.97</v>
      </c>
      <c r="D491" s="54"/>
      <c r="E491" s="56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94">
        <f>IF((A491&gt;=Pareto!$M$2),IF(('Raw Data'!A491&lt;=Pareto!$O$2),1,0),0)</f>
        <v>0</v>
      </c>
    </row>
    <row r="492" spans="1:27">
      <c r="A492" s="97">
        <v>43420</v>
      </c>
      <c r="B492" s="52" t="str">
        <f t="shared" si="16"/>
        <v/>
      </c>
      <c r="C492" s="53">
        <v>70.97</v>
      </c>
      <c r="D492" s="54"/>
      <c r="E492" s="56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94">
        <f>IF((A492&gt;=Pareto!$M$2),IF(('Raw Data'!A492&lt;=Pareto!$O$2),1,0),0)</f>
        <v>0</v>
      </c>
    </row>
    <row r="493" spans="1:27">
      <c r="A493" s="97">
        <v>43421</v>
      </c>
      <c r="B493" s="52" t="str">
        <f t="shared" si="16"/>
        <v/>
      </c>
      <c r="C493" s="53">
        <v>71.97</v>
      </c>
      <c r="D493" s="54"/>
      <c r="E493" s="56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94">
        <f>IF((A493&gt;=Pareto!$M$2),IF(('Raw Data'!A493&lt;=Pareto!$O$2),1,0),0)</f>
        <v>0</v>
      </c>
    </row>
    <row r="494" spans="1:27">
      <c r="A494" s="97">
        <v>43422</v>
      </c>
      <c r="B494" s="52" t="str">
        <f t="shared" si="16"/>
        <v/>
      </c>
      <c r="C494" s="53">
        <v>72.97</v>
      </c>
      <c r="D494" s="54"/>
      <c r="E494" s="56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94">
        <f>IF((A494&gt;=Pareto!$M$2),IF(('Raw Data'!A494&lt;=Pareto!$O$2),1,0),0)</f>
        <v>0</v>
      </c>
    </row>
    <row r="495" spans="1:27">
      <c r="A495" s="97">
        <v>43423</v>
      </c>
      <c r="B495" s="52" t="str">
        <f t="shared" si="16"/>
        <v/>
      </c>
      <c r="C495" s="53">
        <v>73.97</v>
      </c>
      <c r="D495" s="54"/>
      <c r="E495" s="56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94">
        <f>IF((A495&gt;=Pareto!$M$2),IF(('Raw Data'!A495&lt;=Pareto!$O$2),1,0),0)</f>
        <v>0</v>
      </c>
    </row>
    <row r="496" spans="1:27">
      <c r="A496" s="97">
        <v>43424</v>
      </c>
      <c r="B496" s="52" t="str">
        <f t="shared" si="16"/>
        <v/>
      </c>
      <c r="C496" s="53">
        <v>74.97</v>
      </c>
      <c r="D496" s="54"/>
      <c r="E496" s="56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94">
        <f>IF((A496&gt;=Pareto!$M$2),IF(('Raw Data'!A496&lt;=Pareto!$O$2),1,0),0)</f>
        <v>0</v>
      </c>
    </row>
    <row r="497" spans="1:27">
      <c r="A497" s="97">
        <v>43425</v>
      </c>
      <c r="B497" s="52" t="str">
        <f t="shared" si="16"/>
        <v/>
      </c>
      <c r="C497" s="53">
        <v>75.97</v>
      </c>
      <c r="D497" s="54"/>
      <c r="E497" s="56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94">
        <f>IF((A497&gt;=Pareto!$M$2),IF(('Raw Data'!A497&lt;=Pareto!$O$2),1,0),0)</f>
        <v>0</v>
      </c>
    </row>
    <row r="498" spans="1:27">
      <c r="A498" s="97">
        <v>43426</v>
      </c>
      <c r="B498" s="52" t="str">
        <f t="shared" si="16"/>
        <v/>
      </c>
      <c r="C498" s="53">
        <v>76.97</v>
      </c>
      <c r="D498" s="54"/>
      <c r="E498" s="56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94">
        <f>IF((A498&gt;=Pareto!$M$2),IF(('Raw Data'!A498&lt;=Pareto!$O$2),1,0),0)</f>
        <v>0</v>
      </c>
    </row>
    <row r="499" spans="1:27">
      <c r="A499" s="97">
        <v>43427</v>
      </c>
      <c r="B499" s="52" t="str">
        <f t="shared" si="16"/>
        <v/>
      </c>
      <c r="C499" s="53">
        <v>77.97</v>
      </c>
      <c r="D499" s="54"/>
      <c r="E499" s="56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94">
        <f>IF((A499&gt;=Pareto!$M$2),IF(('Raw Data'!A499&lt;=Pareto!$O$2),1,0),0)</f>
        <v>0</v>
      </c>
    </row>
    <row r="500" spans="1:27">
      <c r="A500" s="97">
        <v>43428</v>
      </c>
      <c r="B500" s="52" t="str">
        <f t="shared" si="16"/>
        <v/>
      </c>
      <c r="C500" s="53">
        <v>78.97</v>
      </c>
      <c r="D500" s="54"/>
      <c r="E500" s="56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94">
        <f>IF((A500&gt;=Pareto!$M$2),IF(('Raw Data'!A500&lt;=Pareto!$O$2),1,0),0)</f>
        <v>0</v>
      </c>
    </row>
    <row r="501" spans="1:27">
      <c r="A501" s="97">
        <v>43429</v>
      </c>
      <c r="B501" s="52" t="str">
        <f t="shared" si="16"/>
        <v/>
      </c>
      <c r="C501" s="53">
        <v>79.97</v>
      </c>
      <c r="D501" s="54"/>
      <c r="E501" s="56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94">
        <f>IF((A501&gt;=Pareto!$M$2),IF(('Raw Data'!A501&lt;=Pareto!$O$2),1,0),0)</f>
        <v>0</v>
      </c>
    </row>
    <row r="502" spans="1:27">
      <c r="A502" s="97">
        <v>43430</v>
      </c>
      <c r="B502" s="52" t="str">
        <f t="shared" si="16"/>
        <v/>
      </c>
      <c r="C502" s="53">
        <v>80.97</v>
      </c>
      <c r="D502" s="54"/>
      <c r="E502" s="56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94">
        <f>IF((A502&gt;=Pareto!$M$2),IF(('Raw Data'!A502&lt;=Pareto!$O$2),1,0),0)</f>
        <v>0</v>
      </c>
    </row>
    <row r="503" spans="1:27">
      <c r="A503" s="97">
        <v>43431</v>
      </c>
      <c r="B503" s="52" t="str">
        <f t="shared" si="16"/>
        <v/>
      </c>
      <c r="C503" s="53">
        <v>81.97</v>
      </c>
      <c r="D503" s="54"/>
      <c r="E503" s="56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94">
        <f>IF((A503&gt;=Pareto!$M$2),IF(('Raw Data'!A503&lt;=Pareto!$O$2),1,0),0)</f>
        <v>0</v>
      </c>
    </row>
    <row r="504" spans="1:27">
      <c r="A504" s="97">
        <v>43432</v>
      </c>
      <c r="B504" s="52" t="str">
        <f t="shared" si="16"/>
        <v/>
      </c>
      <c r="C504" s="53">
        <v>82.97</v>
      </c>
      <c r="D504" s="54"/>
      <c r="E504" s="56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94">
        <f>IF((A504&gt;=Pareto!$M$2),IF(('Raw Data'!A504&lt;=Pareto!$O$2),1,0),0)</f>
        <v>0</v>
      </c>
    </row>
    <row r="505" spans="1:27">
      <c r="A505" s="97">
        <v>43433</v>
      </c>
      <c r="B505" s="52" t="str">
        <f t="shared" si="16"/>
        <v/>
      </c>
      <c r="C505" s="53">
        <v>83.97</v>
      </c>
      <c r="D505" s="54"/>
      <c r="E505" s="56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94">
        <f>IF((A505&gt;=Pareto!$M$2),IF(('Raw Data'!A505&lt;=Pareto!$O$2),1,0),0)</f>
        <v>0</v>
      </c>
    </row>
    <row r="506" spans="1:27">
      <c r="A506" s="97">
        <v>43434</v>
      </c>
      <c r="B506" s="52" t="str">
        <f t="shared" si="16"/>
        <v/>
      </c>
      <c r="C506" s="53">
        <v>84.97</v>
      </c>
      <c r="D506" s="54"/>
      <c r="E506" s="56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94">
        <f>IF((A506&gt;=Pareto!$M$2),IF(('Raw Data'!A506&lt;=Pareto!$O$2),1,0),0)</f>
        <v>0</v>
      </c>
    </row>
    <row r="507" spans="1:27">
      <c r="A507" s="97">
        <v>43435</v>
      </c>
      <c r="B507" s="52" t="str">
        <f t="shared" si="16"/>
        <v/>
      </c>
      <c r="C507" s="53">
        <v>85.97</v>
      </c>
      <c r="D507" s="54"/>
      <c r="E507" s="56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94">
        <f>IF((A507&gt;=Pareto!$M$2),IF(('Raw Data'!A507&lt;=Pareto!$O$2),1,0),0)</f>
        <v>0</v>
      </c>
    </row>
    <row r="508" spans="1:27">
      <c r="A508" s="97">
        <v>43436</v>
      </c>
      <c r="B508" s="52" t="str">
        <f t="shared" si="16"/>
        <v/>
      </c>
      <c r="C508" s="53">
        <v>86.97</v>
      </c>
      <c r="D508" s="54"/>
      <c r="E508" s="56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94">
        <f>IF((A508&gt;=Pareto!$M$2),IF(('Raw Data'!A508&lt;=Pareto!$O$2),1,0),0)</f>
        <v>0</v>
      </c>
    </row>
    <row r="509" spans="1:27">
      <c r="A509" s="97">
        <v>43437</v>
      </c>
      <c r="B509" s="52" t="str">
        <f t="shared" si="16"/>
        <v/>
      </c>
      <c r="C509" s="53">
        <v>87.97</v>
      </c>
      <c r="D509" s="54"/>
      <c r="E509" s="56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94">
        <f>IF((A509&gt;=Pareto!$M$2),IF(('Raw Data'!A509&lt;=Pareto!$O$2),1,0),0)</f>
        <v>0</v>
      </c>
    </row>
    <row r="510" spans="1:27">
      <c r="A510" s="97">
        <v>43438</v>
      </c>
      <c r="B510" s="52" t="str">
        <f t="shared" si="16"/>
        <v/>
      </c>
      <c r="C510" s="53">
        <v>88.97</v>
      </c>
      <c r="D510" s="54"/>
      <c r="E510" s="56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94">
        <f>IF((A510&gt;=Pareto!$M$2),IF(('Raw Data'!A510&lt;=Pareto!$O$2),1,0),0)</f>
        <v>0</v>
      </c>
    </row>
    <row r="511" spans="1:27">
      <c r="A511" s="97">
        <v>43439</v>
      </c>
      <c r="B511" s="52" t="str">
        <f t="shared" si="16"/>
        <v/>
      </c>
      <c r="C511" s="53">
        <v>89.97</v>
      </c>
      <c r="D511" s="54"/>
      <c r="E511" s="56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94">
        <f>IF((A511&gt;=Pareto!$M$2),IF(('Raw Data'!A511&lt;=Pareto!$O$2),1,0),0)</f>
        <v>0</v>
      </c>
    </row>
    <row r="512" spans="1:27">
      <c r="A512" s="97">
        <v>43440</v>
      </c>
      <c r="B512" s="52" t="str">
        <f t="shared" si="16"/>
        <v/>
      </c>
      <c r="C512" s="53">
        <v>90.97</v>
      </c>
      <c r="D512" s="54"/>
      <c r="E512" s="56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94">
        <f>IF((A512&gt;=Pareto!$M$2),IF(('Raw Data'!A512&lt;=Pareto!$O$2),1,0),0)</f>
        <v>0</v>
      </c>
    </row>
    <row r="513" spans="1:27">
      <c r="A513" s="97">
        <v>43441</v>
      </c>
      <c r="B513" s="52" t="str">
        <f t="shared" si="16"/>
        <v/>
      </c>
      <c r="C513" s="53">
        <v>91.97</v>
      </c>
      <c r="D513" s="54"/>
      <c r="E513" s="56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94">
        <f>IF((A513&gt;=Pareto!$M$2),IF(('Raw Data'!A513&lt;=Pareto!$O$2),1,0),0)</f>
        <v>0</v>
      </c>
    </row>
    <row r="514" spans="1:27">
      <c r="A514" s="97">
        <v>43442</v>
      </c>
      <c r="B514" s="52" t="str">
        <f t="shared" si="16"/>
        <v/>
      </c>
      <c r="C514" s="53">
        <v>92.97</v>
      </c>
      <c r="D514" s="54"/>
      <c r="E514" s="56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94">
        <f>IF((A514&gt;=Pareto!$M$2),IF(('Raw Data'!A514&lt;=Pareto!$O$2),1,0),0)</f>
        <v>0</v>
      </c>
    </row>
    <row r="515" spans="1:27">
      <c r="A515" s="97">
        <v>43443</v>
      </c>
      <c r="B515" s="52" t="str">
        <f t="shared" si="16"/>
        <v/>
      </c>
      <c r="C515" s="53">
        <v>93.97</v>
      </c>
      <c r="D515" s="54"/>
      <c r="E515" s="56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94">
        <f>IF((A515&gt;=Pareto!$M$2),IF(('Raw Data'!A515&lt;=Pareto!$O$2),1,0),0)</f>
        <v>0</v>
      </c>
    </row>
    <row r="516" spans="1:27">
      <c r="A516" s="97">
        <v>43444</v>
      </c>
      <c r="B516" s="52" t="str">
        <f t="shared" si="16"/>
        <v/>
      </c>
      <c r="C516" s="53">
        <v>94.97</v>
      </c>
      <c r="D516" s="54"/>
      <c r="E516" s="56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94">
        <f>IF((A516&gt;=Pareto!$M$2),IF(('Raw Data'!A516&lt;=Pareto!$O$2),1,0),0)</f>
        <v>0</v>
      </c>
    </row>
    <row r="517" spans="1:27">
      <c r="A517" s="97">
        <v>43445</v>
      </c>
      <c r="B517" s="52" t="str">
        <f t="shared" si="16"/>
        <v/>
      </c>
      <c r="C517" s="53">
        <v>95.97</v>
      </c>
      <c r="D517" s="54"/>
      <c r="E517" s="56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94">
        <f>IF((A517&gt;=Pareto!$M$2),IF(('Raw Data'!A517&lt;=Pareto!$O$2),1,0),0)</f>
        <v>0</v>
      </c>
    </row>
    <row r="518" spans="1:27">
      <c r="A518" s="97">
        <v>43446</v>
      </c>
      <c r="B518" s="52" t="str">
        <f t="shared" si="16"/>
        <v/>
      </c>
      <c r="C518" s="53">
        <v>96.97</v>
      </c>
      <c r="D518" s="54"/>
      <c r="E518" s="56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94">
        <f>IF((A518&gt;=Pareto!$M$2),IF(('Raw Data'!A518&lt;=Pareto!$O$2),1,0),0)</f>
        <v>0</v>
      </c>
    </row>
    <row r="519" spans="1:27">
      <c r="A519" s="97">
        <v>43447</v>
      </c>
      <c r="B519" s="52" t="str">
        <f t="shared" si="16"/>
        <v/>
      </c>
      <c r="C519" s="53">
        <v>97.97</v>
      </c>
      <c r="D519" s="54"/>
      <c r="E519" s="56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94">
        <f>IF((A519&gt;=Pareto!$M$2),IF(('Raw Data'!A519&lt;=Pareto!$O$2),1,0),0)</f>
        <v>0</v>
      </c>
    </row>
    <row r="520" spans="1:27">
      <c r="A520" s="97">
        <v>43448</v>
      </c>
      <c r="B520" s="52" t="str">
        <f t="shared" si="16"/>
        <v/>
      </c>
      <c r="C520" s="53">
        <v>98.97</v>
      </c>
      <c r="D520" s="54"/>
      <c r="E520" s="56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94">
        <f>IF((A520&gt;=Pareto!$M$2),IF(('Raw Data'!A520&lt;=Pareto!$O$2),1,0),0)</f>
        <v>0</v>
      </c>
    </row>
    <row r="521" spans="1:27">
      <c r="A521" s="97">
        <v>43449</v>
      </c>
      <c r="B521" s="52" t="str">
        <f t="shared" si="16"/>
        <v/>
      </c>
      <c r="C521" s="53">
        <v>99.97</v>
      </c>
      <c r="D521" s="54"/>
      <c r="E521" s="56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94">
        <f>IF((A521&gt;=Pareto!$M$2),IF(('Raw Data'!A521&lt;=Pareto!$O$2),1,0),0)</f>
        <v>0</v>
      </c>
    </row>
    <row r="522" spans="1:27">
      <c r="A522" s="97">
        <v>43450</v>
      </c>
      <c r="B522" s="52" t="str">
        <f t="shared" si="16"/>
        <v/>
      </c>
      <c r="C522" s="53">
        <v>100.97</v>
      </c>
      <c r="D522" s="54"/>
      <c r="E522" s="56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94">
        <f>IF((A522&gt;=Pareto!$M$2),IF(('Raw Data'!A522&lt;=Pareto!$O$2),1,0),0)</f>
        <v>0</v>
      </c>
    </row>
    <row r="523" spans="1:27">
      <c r="A523" s="97">
        <v>43451</v>
      </c>
      <c r="B523" s="52" t="str">
        <f t="shared" si="16"/>
        <v/>
      </c>
      <c r="C523" s="53">
        <v>101.97</v>
      </c>
      <c r="D523" s="54"/>
      <c r="E523" s="56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94">
        <f>IF((A523&gt;=Pareto!$M$2),IF(('Raw Data'!A523&lt;=Pareto!$O$2),1,0),0)</f>
        <v>0</v>
      </c>
    </row>
    <row r="524" spans="1:27">
      <c r="A524" s="97">
        <v>43452</v>
      </c>
      <c r="B524" s="52" t="str">
        <f t="shared" si="16"/>
        <v/>
      </c>
      <c r="C524" s="53">
        <v>102.97</v>
      </c>
      <c r="D524" s="54"/>
      <c r="E524" s="56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94">
        <f>IF((A524&gt;=Pareto!$M$2),IF(('Raw Data'!A524&lt;=Pareto!$O$2),1,0),0)</f>
        <v>0</v>
      </c>
    </row>
    <row r="525" spans="1:27">
      <c r="A525" s="97">
        <v>43453</v>
      </c>
      <c r="B525" s="52" t="str">
        <f t="shared" ref="B525:B588" si="17">IFERROR(1-(E525/D525),"")</f>
        <v/>
      </c>
      <c r="C525" s="53">
        <v>103.97</v>
      </c>
      <c r="D525" s="54"/>
      <c r="E525" s="56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94">
        <f>IF((A525&gt;=Pareto!$M$2),IF(('Raw Data'!A525&lt;=Pareto!$O$2),1,0),0)</f>
        <v>0</v>
      </c>
    </row>
    <row r="526" spans="1:27">
      <c r="A526" s="97">
        <v>43454</v>
      </c>
      <c r="B526" s="52" t="str">
        <f t="shared" si="17"/>
        <v/>
      </c>
      <c r="C526" s="53">
        <v>104.97</v>
      </c>
      <c r="D526" s="54"/>
      <c r="E526" s="56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94">
        <f>IF((A526&gt;=Pareto!$M$2),IF(('Raw Data'!A526&lt;=Pareto!$O$2),1,0),0)</f>
        <v>0</v>
      </c>
    </row>
    <row r="527" spans="1:27">
      <c r="A527" s="97">
        <v>43455</v>
      </c>
      <c r="B527" s="52" t="str">
        <f t="shared" si="17"/>
        <v/>
      </c>
      <c r="C527" s="53">
        <v>105.97</v>
      </c>
      <c r="D527" s="54"/>
      <c r="E527" s="56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94">
        <f>IF((A527&gt;=Pareto!$M$2),IF(('Raw Data'!A527&lt;=Pareto!$O$2),1,0),0)</f>
        <v>0</v>
      </c>
    </row>
    <row r="528" spans="1:27">
      <c r="A528" s="97">
        <v>43456</v>
      </c>
      <c r="B528" s="52" t="str">
        <f t="shared" si="17"/>
        <v/>
      </c>
      <c r="C528" s="53">
        <v>106.97</v>
      </c>
      <c r="D528" s="54"/>
      <c r="E528" s="56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94">
        <f>IF((A528&gt;=Pareto!$M$2),IF(('Raw Data'!A528&lt;=Pareto!$O$2),1,0),0)</f>
        <v>0</v>
      </c>
    </row>
    <row r="529" spans="1:27">
      <c r="A529" s="97">
        <v>43457</v>
      </c>
      <c r="B529" s="52" t="str">
        <f t="shared" si="17"/>
        <v/>
      </c>
      <c r="C529" s="53">
        <v>107.97</v>
      </c>
      <c r="D529" s="54"/>
      <c r="E529" s="56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94">
        <f>IF((A529&gt;=Pareto!$M$2),IF(('Raw Data'!A529&lt;=Pareto!$O$2),1,0),0)</f>
        <v>0</v>
      </c>
    </row>
    <row r="530" spans="1:27">
      <c r="A530" s="97">
        <v>43458</v>
      </c>
      <c r="B530" s="52" t="str">
        <f t="shared" si="17"/>
        <v/>
      </c>
      <c r="C530" s="53">
        <v>108.97</v>
      </c>
      <c r="D530" s="54"/>
      <c r="E530" s="56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94">
        <f>IF((A530&gt;=Pareto!$M$2),IF(('Raw Data'!A530&lt;=Pareto!$O$2),1,0),0)</f>
        <v>0</v>
      </c>
    </row>
    <row r="531" spans="1:27">
      <c r="A531" s="97">
        <v>43459</v>
      </c>
      <c r="B531" s="52" t="str">
        <f t="shared" si="17"/>
        <v/>
      </c>
      <c r="C531" s="53">
        <v>109.97</v>
      </c>
      <c r="D531" s="54"/>
      <c r="E531" s="56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94">
        <f>IF((A531&gt;=Pareto!$M$2),IF(('Raw Data'!A531&lt;=Pareto!$O$2),1,0),0)</f>
        <v>0</v>
      </c>
    </row>
    <row r="532" spans="1:27">
      <c r="A532" s="97">
        <v>43460</v>
      </c>
      <c r="B532" s="52" t="str">
        <f t="shared" si="17"/>
        <v/>
      </c>
      <c r="C532" s="53">
        <v>110.97</v>
      </c>
      <c r="D532" s="54"/>
      <c r="E532" s="56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94">
        <f>IF((A532&gt;=Pareto!$M$2),IF(('Raw Data'!A532&lt;=Pareto!$O$2),1,0),0)</f>
        <v>0</v>
      </c>
    </row>
    <row r="533" spans="1:27">
      <c r="A533" s="97">
        <v>43461</v>
      </c>
      <c r="B533" s="52" t="str">
        <f t="shared" si="17"/>
        <v/>
      </c>
      <c r="C533" s="53">
        <v>111.97</v>
      </c>
      <c r="D533" s="54"/>
      <c r="E533" s="56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94">
        <f>IF((A533&gt;=Pareto!$M$2),IF(('Raw Data'!A533&lt;=Pareto!$O$2),1,0),0)</f>
        <v>0</v>
      </c>
    </row>
    <row r="534" spans="1:27">
      <c r="A534" s="97">
        <v>43462</v>
      </c>
      <c r="B534" s="52" t="str">
        <f t="shared" si="17"/>
        <v/>
      </c>
      <c r="C534" s="53">
        <v>112.97</v>
      </c>
      <c r="D534" s="54"/>
      <c r="E534" s="56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94">
        <f>IF((A534&gt;=Pareto!$M$2),IF(('Raw Data'!A534&lt;=Pareto!$O$2),1,0),0)</f>
        <v>0</v>
      </c>
    </row>
    <row r="535" spans="1:27">
      <c r="A535" s="97">
        <v>43463</v>
      </c>
      <c r="B535" s="52" t="str">
        <f t="shared" si="17"/>
        <v/>
      </c>
      <c r="C535" s="53">
        <v>113.97</v>
      </c>
      <c r="D535" s="54"/>
      <c r="E535" s="56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94">
        <f>IF((A535&gt;=Pareto!$M$2),IF(('Raw Data'!A535&lt;=Pareto!$O$2),1,0),0)</f>
        <v>0</v>
      </c>
    </row>
    <row r="536" spans="1:27">
      <c r="A536" s="97">
        <v>43464</v>
      </c>
      <c r="B536" s="52" t="str">
        <f t="shared" si="17"/>
        <v/>
      </c>
      <c r="C536" s="53">
        <v>114.97</v>
      </c>
      <c r="D536" s="54"/>
      <c r="E536" s="56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94">
        <f>IF((A536&gt;=Pareto!$M$2),IF(('Raw Data'!A536&lt;=Pareto!$O$2),1,0),0)</f>
        <v>0</v>
      </c>
    </row>
    <row r="537" spans="1:27">
      <c r="A537" s="97">
        <v>43465</v>
      </c>
      <c r="B537" s="52" t="str">
        <f t="shared" si="17"/>
        <v/>
      </c>
      <c r="C537" s="53">
        <v>115.97</v>
      </c>
      <c r="D537" s="54"/>
      <c r="E537" s="56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94">
        <f>IF((A537&gt;=Pareto!$M$2),IF(('Raw Data'!A537&lt;=Pareto!$O$2),1,0),0)</f>
        <v>0</v>
      </c>
    </row>
    <row r="538" spans="1:27">
      <c r="A538" s="97">
        <v>43466</v>
      </c>
      <c r="B538" s="52" t="str">
        <f t="shared" si="17"/>
        <v/>
      </c>
      <c r="C538" s="53">
        <v>116.97</v>
      </c>
      <c r="D538" s="54"/>
      <c r="E538" s="56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94">
        <f>IF((A538&gt;=Pareto!$M$2),IF(('Raw Data'!A538&lt;=Pareto!$O$2),1,0),0)</f>
        <v>0</v>
      </c>
    </row>
    <row r="539" spans="1:27">
      <c r="A539" s="97">
        <v>43467</v>
      </c>
      <c r="B539" s="52" t="str">
        <f t="shared" si="17"/>
        <v/>
      </c>
      <c r="C539" s="53">
        <v>117.97</v>
      </c>
      <c r="D539" s="54"/>
      <c r="E539" s="56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94">
        <f>IF((A539&gt;=Pareto!$M$2),IF(('Raw Data'!A539&lt;=Pareto!$O$2),1,0),0)</f>
        <v>0</v>
      </c>
    </row>
    <row r="540" spans="1:27">
      <c r="A540" s="97">
        <v>43468</v>
      </c>
      <c r="B540" s="52" t="str">
        <f t="shared" si="17"/>
        <v/>
      </c>
      <c r="C540" s="53">
        <v>118.97</v>
      </c>
      <c r="D540" s="54"/>
      <c r="E540" s="56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94">
        <f>IF((A540&gt;=Pareto!$M$2),IF(('Raw Data'!A540&lt;=Pareto!$O$2),1,0),0)</f>
        <v>0</v>
      </c>
    </row>
    <row r="541" spans="1:27">
      <c r="A541" s="97">
        <v>43469</v>
      </c>
      <c r="B541" s="52" t="str">
        <f t="shared" si="17"/>
        <v/>
      </c>
      <c r="C541" s="53">
        <v>119.97</v>
      </c>
      <c r="D541" s="54"/>
      <c r="E541" s="56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94">
        <f>IF((A541&gt;=Pareto!$M$2),IF(('Raw Data'!A541&lt;=Pareto!$O$2),1,0),0)</f>
        <v>0</v>
      </c>
    </row>
    <row r="542" spans="1:27">
      <c r="A542" s="97">
        <v>43470</v>
      </c>
      <c r="B542" s="52" t="str">
        <f t="shared" si="17"/>
        <v/>
      </c>
      <c r="C542" s="53">
        <v>120.97</v>
      </c>
      <c r="D542" s="54"/>
      <c r="E542" s="56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94">
        <f>IF((A542&gt;=Pareto!$M$2),IF(('Raw Data'!A542&lt;=Pareto!$O$2),1,0),0)</f>
        <v>0</v>
      </c>
    </row>
    <row r="543" spans="1:27">
      <c r="A543" s="97">
        <v>43471</v>
      </c>
      <c r="B543" s="52" t="str">
        <f t="shared" si="17"/>
        <v/>
      </c>
      <c r="C543" s="53">
        <v>121.97</v>
      </c>
      <c r="D543" s="54"/>
      <c r="E543" s="56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94">
        <f>IF((A543&gt;=Pareto!$M$2),IF(('Raw Data'!A543&lt;=Pareto!$O$2),1,0),0)</f>
        <v>0</v>
      </c>
    </row>
    <row r="544" spans="1:27">
      <c r="A544" s="97">
        <v>43472</v>
      </c>
      <c r="B544" s="52" t="str">
        <f t="shared" si="17"/>
        <v/>
      </c>
      <c r="C544" s="53">
        <v>122.97</v>
      </c>
      <c r="D544" s="54"/>
      <c r="E544" s="56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94">
        <f>IF((A544&gt;=Pareto!$M$2),IF(('Raw Data'!A544&lt;=Pareto!$O$2),1,0),0)</f>
        <v>0</v>
      </c>
    </row>
    <row r="545" spans="1:27">
      <c r="A545" s="97">
        <v>43473</v>
      </c>
      <c r="B545" s="52" t="str">
        <f t="shared" si="17"/>
        <v/>
      </c>
      <c r="C545" s="53">
        <v>123.97</v>
      </c>
      <c r="D545" s="54"/>
      <c r="E545" s="56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94">
        <f>IF((A545&gt;=Pareto!$M$2),IF(('Raw Data'!A545&lt;=Pareto!$O$2),1,0),0)</f>
        <v>0</v>
      </c>
    </row>
    <row r="546" spans="1:27">
      <c r="A546" s="97">
        <v>43474</v>
      </c>
      <c r="B546" s="52" t="str">
        <f t="shared" si="17"/>
        <v/>
      </c>
      <c r="C546" s="53">
        <v>124.97</v>
      </c>
      <c r="D546" s="54"/>
      <c r="E546" s="56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94">
        <f>IF((A546&gt;=Pareto!$M$2),IF(('Raw Data'!A546&lt;=Pareto!$O$2),1,0),0)</f>
        <v>0</v>
      </c>
    </row>
    <row r="547" spans="1:27">
      <c r="A547" s="97">
        <v>43475</v>
      </c>
      <c r="B547" s="52" t="str">
        <f t="shared" si="17"/>
        <v/>
      </c>
      <c r="C547" s="53">
        <v>125.97</v>
      </c>
      <c r="D547" s="54"/>
      <c r="E547" s="56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94">
        <f>IF((A547&gt;=Pareto!$M$2),IF(('Raw Data'!A547&lt;=Pareto!$O$2),1,0),0)</f>
        <v>0</v>
      </c>
    </row>
    <row r="548" spans="1:27">
      <c r="A548" s="97">
        <v>43476</v>
      </c>
      <c r="B548" s="52" t="str">
        <f t="shared" si="17"/>
        <v/>
      </c>
      <c r="C548" s="53">
        <v>126.97</v>
      </c>
      <c r="D548" s="54"/>
      <c r="E548" s="56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94">
        <f>IF((A548&gt;=Pareto!$M$2),IF(('Raw Data'!A548&lt;=Pareto!$O$2),1,0),0)</f>
        <v>0</v>
      </c>
    </row>
    <row r="549" spans="1:27">
      <c r="A549" s="97">
        <v>43477</v>
      </c>
      <c r="B549" s="52" t="str">
        <f t="shared" si="17"/>
        <v/>
      </c>
      <c r="C549" s="53">
        <v>127.97</v>
      </c>
      <c r="D549" s="54"/>
      <c r="E549" s="56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94">
        <f>IF((A549&gt;=Pareto!$M$2),IF(('Raw Data'!A549&lt;=Pareto!$O$2),1,0),0)</f>
        <v>0</v>
      </c>
    </row>
    <row r="550" spans="1:27">
      <c r="A550" s="97">
        <v>43478</v>
      </c>
      <c r="B550" s="52" t="str">
        <f t="shared" si="17"/>
        <v/>
      </c>
      <c r="C550" s="53">
        <v>128.97</v>
      </c>
      <c r="D550" s="54"/>
      <c r="E550" s="56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94">
        <f>IF((A550&gt;=Pareto!$M$2),IF(('Raw Data'!A550&lt;=Pareto!$O$2),1,0),0)</f>
        <v>0</v>
      </c>
    </row>
    <row r="551" spans="1:27">
      <c r="A551" s="97">
        <v>43479</v>
      </c>
      <c r="B551" s="52" t="str">
        <f t="shared" si="17"/>
        <v/>
      </c>
      <c r="C551" s="53">
        <v>129.97</v>
      </c>
      <c r="D551" s="54"/>
      <c r="E551" s="56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94">
        <f>IF((A551&gt;=Pareto!$M$2),IF(('Raw Data'!A551&lt;=Pareto!$O$2),1,0),0)</f>
        <v>0</v>
      </c>
    </row>
    <row r="552" spans="1:27">
      <c r="A552" s="97">
        <v>43480</v>
      </c>
      <c r="B552" s="52" t="str">
        <f t="shared" si="17"/>
        <v/>
      </c>
      <c r="C552" s="53">
        <v>130.97</v>
      </c>
      <c r="D552" s="54"/>
      <c r="E552" s="56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94">
        <f>IF((A552&gt;=Pareto!$M$2),IF(('Raw Data'!A552&lt;=Pareto!$O$2),1,0),0)</f>
        <v>0</v>
      </c>
    </row>
    <row r="553" spans="1:27">
      <c r="A553" s="97">
        <v>43481</v>
      </c>
      <c r="B553" s="52" t="str">
        <f t="shared" si="17"/>
        <v/>
      </c>
      <c r="C553" s="53">
        <v>131.97</v>
      </c>
      <c r="D553" s="54"/>
      <c r="E553" s="56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94">
        <f>IF((A553&gt;=Pareto!$M$2),IF(('Raw Data'!A553&lt;=Pareto!$O$2),1,0),0)</f>
        <v>0</v>
      </c>
    </row>
    <row r="554" spans="1:27">
      <c r="A554" s="97">
        <v>43482</v>
      </c>
      <c r="B554" s="52" t="str">
        <f t="shared" si="17"/>
        <v/>
      </c>
      <c r="C554" s="53">
        <v>132.97</v>
      </c>
      <c r="D554" s="54"/>
      <c r="E554" s="56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94">
        <f>IF((A554&gt;=Pareto!$M$2),IF(('Raw Data'!A554&lt;=Pareto!$O$2),1,0),0)</f>
        <v>0</v>
      </c>
    </row>
    <row r="555" spans="1:27">
      <c r="A555" s="97">
        <v>43483</v>
      </c>
      <c r="B555" s="52" t="str">
        <f t="shared" si="17"/>
        <v/>
      </c>
      <c r="C555" s="53">
        <v>133.97</v>
      </c>
      <c r="D555" s="54"/>
      <c r="E555" s="56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94">
        <f>IF((A555&gt;=Pareto!$M$2),IF(('Raw Data'!A555&lt;=Pareto!$O$2),1,0),0)</f>
        <v>0</v>
      </c>
    </row>
    <row r="556" spans="1:27">
      <c r="A556" s="97">
        <v>43484</v>
      </c>
      <c r="B556" s="52" t="str">
        <f t="shared" si="17"/>
        <v/>
      </c>
      <c r="C556" s="53">
        <v>134.97</v>
      </c>
      <c r="D556" s="54"/>
      <c r="E556" s="56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94">
        <f>IF((A556&gt;=Pareto!$M$2),IF(('Raw Data'!A556&lt;=Pareto!$O$2),1,0),0)</f>
        <v>0</v>
      </c>
    </row>
    <row r="557" spans="1:27">
      <c r="A557" s="97">
        <v>43485</v>
      </c>
      <c r="B557" s="52" t="str">
        <f t="shared" si="17"/>
        <v/>
      </c>
      <c r="C557" s="53">
        <v>135.97</v>
      </c>
      <c r="D557" s="54"/>
      <c r="E557" s="56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94">
        <f>IF((A557&gt;=Pareto!$M$2),IF(('Raw Data'!A557&lt;=Pareto!$O$2),1,0),0)</f>
        <v>0</v>
      </c>
    </row>
    <row r="558" spans="1:27">
      <c r="A558" s="97">
        <v>43486</v>
      </c>
      <c r="B558" s="52" t="str">
        <f t="shared" si="17"/>
        <v/>
      </c>
      <c r="C558" s="53">
        <v>136.97</v>
      </c>
      <c r="D558" s="54"/>
      <c r="E558" s="56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94">
        <f>IF((A558&gt;=Pareto!$M$2),IF(('Raw Data'!A558&lt;=Pareto!$O$2),1,0),0)</f>
        <v>0</v>
      </c>
    </row>
    <row r="559" spans="1:27">
      <c r="A559" s="97">
        <v>43487</v>
      </c>
      <c r="B559" s="52" t="str">
        <f t="shared" si="17"/>
        <v/>
      </c>
      <c r="C559" s="53">
        <v>137.97</v>
      </c>
      <c r="D559" s="54"/>
      <c r="E559" s="56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94">
        <f>IF((A559&gt;=Pareto!$M$2),IF(('Raw Data'!A559&lt;=Pareto!$O$2),1,0),0)</f>
        <v>0</v>
      </c>
    </row>
    <row r="560" spans="1:27">
      <c r="A560" s="97">
        <v>43488</v>
      </c>
      <c r="B560" s="52" t="str">
        <f t="shared" si="17"/>
        <v/>
      </c>
      <c r="C560" s="53">
        <v>138.97</v>
      </c>
      <c r="D560" s="54"/>
      <c r="E560" s="56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94">
        <f>IF((A560&gt;=Pareto!$M$2),IF(('Raw Data'!A560&lt;=Pareto!$O$2),1,0),0)</f>
        <v>0</v>
      </c>
    </row>
    <row r="561" spans="1:27">
      <c r="A561" s="97">
        <v>43489</v>
      </c>
      <c r="B561" s="52" t="str">
        <f t="shared" si="17"/>
        <v/>
      </c>
      <c r="C561" s="53">
        <v>139.97</v>
      </c>
      <c r="D561" s="54"/>
      <c r="E561" s="56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94">
        <f>IF((A561&gt;=Pareto!$M$2),IF(('Raw Data'!A561&lt;=Pareto!$O$2),1,0),0)</f>
        <v>0</v>
      </c>
    </row>
    <row r="562" spans="1:27">
      <c r="A562" s="97">
        <v>43490</v>
      </c>
      <c r="B562" s="52" t="str">
        <f t="shared" si="17"/>
        <v/>
      </c>
      <c r="C562" s="53">
        <v>140.97</v>
      </c>
      <c r="D562" s="54"/>
      <c r="E562" s="56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94">
        <f>IF((A562&gt;=Pareto!$M$2),IF(('Raw Data'!A562&lt;=Pareto!$O$2),1,0),0)</f>
        <v>0</v>
      </c>
    </row>
    <row r="563" spans="1:27">
      <c r="A563" s="97">
        <v>43491</v>
      </c>
      <c r="B563" s="52" t="str">
        <f t="shared" si="17"/>
        <v/>
      </c>
      <c r="C563" s="53">
        <v>141.97</v>
      </c>
      <c r="D563" s="54"/>
      <c r="E563" s="56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94">
        <f>IF((A563&gt;=Pareto!$M$2),IF(('Raw Data'!A563&lt;=Pareto!$O$2),1,0),0)</f>
        <v>0</v>
      </c>
    </row>
    <row r="564" spans="1:27">
      <c r="A564" s="97">
        <v>43492</v>
      </c>
      <c r="B564" s="52" t="str">
        <f t="shared" si="17"/>
        <v/>
      </c>
      <c r="C564" s="53">
        <v>142.97</v>
      </c>
      <c r="D564" s="54"/>
      <c r="E564" s="56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94">
        <f>IF((A564&gt;=Pareto!$M$2),IF(('Raw Data'!A564&lt;=Pareto!$O$2),1,0),0)</f>
        <v>0</v>
      </c>
    </row>
    <row r="565" spans="1:27">
      <c r="A565" s="97">
        <v>43493</v>
      </c>
      <c r="B565" s="52" t="str">
        <f t="shared" si="17"/>
        <v/>
      </c>
      <c r="C565" s="53">
        <v>143.97</v>
      </c>
      <c r="D565" s="54"/>
      <c r="E565" s="56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94">
        <f>IF((A565&gt;=Pareto!$M$2),IF(('Raw Data'!A565&lt;=Pareto!$O$2),1,0),0)</f>
        <v>0</v>
      </c>
    </row>
    <row r="566" spans="1:27">
      <c r="A566" s="97">
        <v>43494</v>
      </c>
      <c r="B566" s="52" t="str">
        <f t="shared" si="17"/>
        <v/>
      </c>
      <c r="C566" s="53">
        <v>144.97</v>
      </c>
      <c r="D566" s="54"/>
      <c r="E566" s="56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94">
        <f>IF((A566&gt;=Pareto!$M$2),IF(('Raw Data'!A566&lt;=Pareto!$O$2),1,0),0)</f>
        <v>0</v>
      </c>
    </row>
    <row r="567" spans="1:27">
      <c r="A567" s="97">
        <v>43495</v>
      </c>
      <c r="B567" s="52" t="str">
        <f t="shared" si="17"/>
        <v/>
      </c>
      <c r="C567" s="53">
        <v>145.97</v>
      </c>
      <c r="D567" s="54"/>
      <c r="E567" s="56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94">
        <f>IF((A567&gt;=Pareto!$M$2),IF(('Raw Data'!A567&lt;=Pareto!$O$2),1,0),0)</f>
        <v>0</v>
      </c>
    </row>
    <row r="568" spans="1:27">
      <c r="A568" s="97">
        <v>43496</v>
      </c>
      <c r="B568" s="52" t="str">
        <f t="shared" si="17"/>
        <v/>
      </c>
      <c r="C568" s="53">
        <v>146.97</v>
      </c>
      <c r="D568" s="54"/>
      <c r="E568" s="56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94">
        <f>IF((A568&gt;=Pareto!$M$2),IF(('Raw Data'!A568&lt;=Pareto!$O$2),1,0),0)</f>
        <v>0</v>
      </c>
    </row>
    <row r="569" spans="1:27">
      <c r="A569" s="97">
        <v>43497</v>
      </c>
      <c r="B569" s="52" t="str">
        <f t="shared" si="17"/>
        <v/>
      </c>
      <c r="C569" s="53">
        <v>147.97</v>
      </c>
      <c r="D569" s="54"/>
      <c r="E569" s="56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94">
        <f>IF((A569&gt;=Pareto!$M$2),IF(('Raw Data'!A569&lt;=Pareto!$O$2),1,0),0)</f>
        <v>0</v>
      </c>
    </row>
    <row r="570" spans="1:27">
      <c r="A570" s="97">
        <v>43498</v>
      </c>
      <c r="B570" s="52" t="str">
        <f t="shared" si="17"/>
        <v/>
      </c>
      <c r="C570" s="53">
        <v>148.97</v>
      </c>
      <c r="D570" s="54"/>
      <c r="E570" s="56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94">
        <f>IF((A570&gt;=Pareto!$M$2),IF(('Raw Data'!A570&lt;=Pareto!$O$2),1,0),0)</f>
        <v>0</v>
      </c>
    </row>
    <row r="571" spans="1:27">
      <c r="A571" s="97">
        <v>43499</v>
      </c>
      <c r="B571" s="52" t="str">
        <f t="shared" si="17"/>
        <v/>
      </c>
      <c r="C571" s="53">
        <v>149.97</v>
      </c>
      <c r="D571" s="54"/>
      <c r="E571" s="56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94">
        <f>IF((A571&gt;=Pareto!$M$2),IF(('Raw Data'!A571&lt;=Pareto!$O$2),1,0),0)</f>
        <v>0</v>
      </c>
    </row>
    <row r="572" spans="1:27">
      <c r="A572" s="97">
        <v>43500</v>
      </c>
      <c r="B572" s="52" t="str">
        <f t="shared" si="17"/>
        <v/>
      </c>
      <c r="C572" s="53">
        <v>150.97</v>
      </c>
      <c r="D572" s="54"/>
      <c r="E572" s="56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94">
        <f>IF((A572&gt;=Pareto!$M$2),IF(('Raw Data'!A572&lt;=Pareto!$O$2),1,0),0)</f>
        <v>0</v>
      </c>
    </row>
    <row r="573" spans="1:27">
      <c r="A573" s="97">
        <v>43501</v>
      </c>
      <c r="B573" s="52" t="str">
        <f t="shared" si="17"/>
        <v/>
      </c>
      <c r="C573" s="53">
        <v>151.97</v>
      </c>
      <c r="D573" s="54"/>
      <c r="E573" s="56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94">
        <f>IF((A573&gt;=Pareto!$M$2),IF(('Raw Data'!A573&lt;=Pareto!$O$2),1,0),0)</f>
        <v>0</v>
      </c>
    </row>
    <row r="574" spans="1:27">
      <c r="A574" s="97">
        <v>43502</v>
      </c>
      <c r="B574" s="52" t="str">
        <f t="shared" si="17"/>
        <v/>
      </c>
      <c r="C574" s="53">
        <v>152.97</v>
      </c>
      <c r="D574" s="54"/>
      <c r="E574" s="56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94">
        <f>IF((A574&gt;=Pareto!$M$2),IF(('Raw Data'!A574&lt;=Pareto!$O$2),1,0),0)</f>
        <v>0</v>
      </c>
    </row>
    <row r="575" spans="1:27">
      <c r="A575" s="97">
        <v>43503</v>
      </c>
      <c r="B575" s="52" t="str">
        <f t="shared" si="17"/>
        <v/>
      </c>
      <c r="C575" s="53">
        <v>153.97</v>
      </c>
      <c r="D575" s="54"/>
      <c r="E575" s="56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94">
        <f>IF((A575&gt;=Pareto!$M$2),IF(('Raw Data'!A575&lt;=Pareto!$O$2),1,0),0)</f>
        <v>0</v>
      </c>
    </row>
    <row r="576" spans="1:27">
      <c r="A576" s="97">
        <v>43504</v>
      </c>
      <c r="B576" s="52" t="str">
        <f t="shared" si="17"/>
        <v/>
      </c>
      <c r="C576" s="53">
        <v>154.97</v>
      </c>
      <c r="D576" s="54"/>
      <c r="E576" s="56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94">
        <f>IF((A576&gt;=Pareto!$M$2),IF(('Raw Data'!A576&lt;=Pareto!$O$2),1,0),0)</f>
        <v>0</v>
      </c>
    </row>
    <row r="577" spans="1:27">
      <c r="A577" s="97">
        <v>43505</v>
      </c>
      <c r="B577" s="52" t="str">
        <f t="shared" si="17"/>
        <v/>
      </c>
      <c r="C577" s="53">
        <v>155.97</v>
      </c>
      <c r="D577" s="54"/>
      <c r="E577" s="56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94">
        <f>IF((A577&gt;=Pareto!$M$2),IF(('Raw Data'!A577&lt;=Pareto!$O$2),1,0),0)</f>
        <v>0</v>
      </c>
    </row>
    <row r="578" spans="1:27">
      <c r="A578" s="97">
        <v>43506</v>
      </c>
      <c r="B578" s="52" t="str">
        <f t="shared" si="17"/>
        <v/>
      </c>
      <c r="C578" s="53">
        <v>156.97</v>
      </c>
      <c r="D578" s="54"/>
      <c r="E578" s="56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94">
        <f>IF((A578&gt;=Pareto!$M$2),IF(('Raw Data'!A578&lt;=Pareto!$O$2),1,0),0)</f>
        <v>0</v>
      </c>
    </row>
    <row r="579" spans="1:27">
      <c r="A579" s="97">
        <v>43507</v>
      </c>
      <c r="B579" s="52" t="str">
        <f t="shared" si="17"/>
        <v/>
      </c>
      <c r="C579" s="53">
        <v>157.97</v>
      </c>
      <c r="D579" s="54"/>
      <c r="E579" s="56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94">
        <f>IF((A579&gt;=Pareto!$M$2),IF(('Raw Data'!A579&lt;=Pareto!$O$2),1,0),0)</f>
        <v>0</v>
      </c>
    </row>
    <row r="580" spans="1:27">
      <c r="A580" s="97">
        <v>43508</v>
      </c>
      <c r="B580" s="52" t="str">
        <f t="shared" si="17"/>
        <v/>
      </c>
      <c r="C580" s="53">
        <v>158.97</v>
      </c>
      <c r="D580" s="54"/>
      <c r="E580" s="56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94">
        <f>IF((A580&gt;=Pareto!$M$2),IF(('Raw Data'!A580&lt;=Pareto!$O$2),1,0),0)</f>
        <v>0</v>
      </c>
    </row>
    <row r="581" spans="1:27">
      <c r="A581" s="97">
        <v>43509</v>
      </c>
      <c r="B581" s="52" t="str">
        <f t="shared" si="17"/>
        <v/>
      </c>
      <c r="C581" s="53">
        <v>159.97</v>
      </c>
      <c r="D581" s="54"/>
      <c r="E581" s="56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94">
        <f>IF((A581&gt;=Pareto!$M$2),IF(('Raw Data'!A581&lt;=Pareto!$O$2),1,0),0)</f>
        <v>0</v>
      </c>
    </row>
    <row r="582" spans="1:27">
      <c r="A582" s="97">
        <v>43510</v>
      </c>
      <c r="B582" s="52" t="str">
        <f t="shared" si="17"/>
        <v/>
      </c>
      <c r="C582" s="53">
        <v>160.97</v>
      </c>
      <c r="D582" s="54"/>
      <c r="E582" s="56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94">
        <f>IF((A582&gt;=Pareto!$M$2),IF(('Raw Data'!A582&lt;=Pareto!$O$2),1,0),0)</f>
        <v>0</v>
      </c>
    </row>
    <row r="583" spans="1:27">
      <c r="A583" s="97">
        <v>43511</v>
      </c>
      <c r="B583" s="52" t="str">
        <f t="shared" si="17"/>
        <v/>
      </c>
      <c r="C583" s="53">
        <v>161.97</v>
      </c>
      <c r="D583" s="54"/>
      <c r="E583" s="56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94">
        <f>IF((A583&gt;=Pareto!$M$2),IF(('Raw Data'!A583&lt;=Pareto!$O$2),1,0),0)</f>
        <v>0</v>
      </c>
    </row>
    <row r="584" spans="1:27">
      <c r="A584" s="97">
        <v>43512</v>
      </c>
      <c r="B584" s="52" t="str">
        <f t="shared" si="17"/>
        <v/>
      </c>
      <c r="C584" s="53">
        <v>162.97</v>
      </c>
      <c r="D584" s="54"/>
      <c r="E584" s="56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94">
        <f>IF((A584&gt;=Pareto!$M$2),IF(('Raw Data'!A584&lt;=Pareto!$O$2),1,0),0)</f>
        <v>0</v>
      </c>
    </row>
    <row r="585" spans="1:27">
      <c r="A585" s="97">
        <v>43513</v>
      </c>
      <c r="B585" s="52" t="str">
        <f t="shared" si="17"/>
        <v/>
      </c>
      <c r="C585" s="53">
        <v>163.97</v>
      </c>
      <c r="D585" s="54"/>
      <c r="E585" s="56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94">
        <f>IF((A585&gt;=Pareto!$M$2),IF(('Raw Data'!A585&lt;=Pareto!$O$2),1,0),0)</f>
        <v>0</v>
      </c>
    </row>
    <row r="586" spans="1:27">
      <c r="A586" s="97">
        <v>43514</v>
      </c>
      <c r="B586" s="52" t="str">
        <f t="shared" si="17"/>
        <v/>
      </c>
      <c r="C586" s="53">
        <v>164.97</v>
      </c>
      <c r="D586" s="54"/>
      <c r="E586" s="56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94">
        <f>IF((A586&gt;=Pareto!$M$2),IF(('Raw Data'!A586&lt;=Pareto!$O$2),1,0),0)</f>
        <v>0</v>
      </c>
    </row>
    <row r="587" spans="1:27">
      <c r="A587" s="97">
        <v>43515</v>
      </c>
      <c r="B587" s="52" t="str">
        <f t="shared" si="17"/>
        <v/>
      </c>
      <c r="C587" s="53">
        <v>165.97</v>
      </c>
      <c r="D587" s="54"/>
      <c r="E587" s="56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94">
        <f>IF((A587&gt;=Pareto!$M$2),IF(('Raw Data'!A587&lt;=Pareto!$O$2),1,0),0)</f>
        <v>0</v>
      </c>
    </row>
    <row r="588" spans="1:27">
      <c r="A588" s="97">
        <v>43516</v>
      </c>
      <c r="B588" s="52" t="str">
        <f t="shared" si="17"/>
        <v/>
      </c>
      <c r="C588" s="53">
        <v>166.97</v>
      </c>
      <c r="D588" s="54"/>
      <c r="E588" s="56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94">
        <f>IF((A588&gt;=Pareto!$M$2),IF(('Raw Data'!A588&lt;=Pareto!$O$2),1,0),0)</f>
        <v>0</v>
      </c>
    </row>
    <row r="589" spans="1:27">
      <c r="A589" s="97">
        <v>43517</v>
      </c>
      <c r="B589" s="52" t="str">
        <f t="shared" ref="B589:B611" si="18">IFERROR(1-(E589/D589),"")</f>
        <v/>
      </c>
      <c r="C589" s="53">
        <v>167.97</v>
      </c>
      <c r="D589" s="54"/>
      <c r="E589" s="56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94">
        <f>IF((A589&gt;=Pareto!$M$2),IF(('Raw Data'!A589&lt;=Pareto!$O$2),1,0),0)</f>
        <v>0</v>
      </c>
    </row>
    <row r="590" spans="1:27">
      <c r="A590" s="97">
        <v>43518</v>
      </c>
      <c r="B590" s="52" t="str">
        <f t="shared" si="18"/>
        <v/>
      </c>
      <c r="C590" s="53">
        <v>168.97</v>
      </c>
      <c r="D590" s="54"/>
      <c r="E590" s="56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94">
        <f>IF((A590&gt;=Pareto!$M$2),IF(('Raw Data'!A590&lt;=Pareto!$O$2),1,0),0)</f>
        <v>0</v>
      </c>
    </row>
    <row r="591" spans="1:27">
      <c r="A591" s="97">
        <v>43519</v>
      </c>
      <c r="B591" s="52" t="str">
        <f t="shared" si="18"/>
        <v/>
      </c>
      <c r="C591" s="53">
        <v>169.97</v>
      </c>
      <c r="D591" s="54"/>
      <c r="E591" s="56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94">
        <f>IF((A591&gt;=Pareto!$M$2),IF(('Raw Data'!A591&lt;=Pareto!$O$2),1,0),0)</f>
        <v>0</v>
      </c>
    </row>
    <row r="592" spans="1:27">
      <c r="A592" s="97">
        <v>43520</v>
      </c>
      <c r="B592" s="52" t="str">
        <f t="shared" si="18"/>
        <v/>
      </c>
      <c r="C592" s="53">
        <v>170.97</v>
      </c>
      <c r="D592" s="54"/>
      <c r="E592" s="56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94">
        <f>IF((A592&gt;=Pareto!$M$2),IF(('Raw Data'!A592&lt;=Pareto!$O$2),1,0),0)</f>
        <v>0</v>
      </c>
    </row>
    <row r="593" spans="1:27">
      <c r="A593" s="97">
        <v>43521</v>
      </c>
      <c r="B593" s="52" t="str">
        <f t="shared" si="18"/>
        <v/>
      </c>
      <c r="C593" s="53">
        <v>171.97</v>
      </c>
      <c r="D593" s="54"/>
      <c r="E593" s="56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94">
        <f>IF((A593&gt;=Pareto!$M$2),IF(('Raw Data'!A593&lt;=Pareto!$O$2),1,0),0)</f>
        <v>0</v>
      </c>
    </row>
    <row r="594" spans="1:27">
      <c r="A594" s="97">
        <v>43522</v>
      </c>
      <c r="B594" s="52" t="str">
        <f t="shared" si="18"/>
        <v/>
      </c>
      <c r="C594" s="53">
        <v>172.97</v>
      </c>
      <c r="D594" s="54"/>
      <c r="E594" s="56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94">
        <f>IF((A594&gt;=Pareto!$M$2),IF(('Raw Data'!A594&lt;=Pareto!$O$2),1,0),0)</f>
        <v>0</v>
      </c>
    </row>
    <row r="595" spans="1:27">
      <c r="A595" s="97">
        <v>43523</v>
      </c>
      <c r="B595" s="52" t="str">
        <f t="shared" si="18"/>
        <v/>
      </c>
      <c r="C595" s="53">
        <v>173.97</v>
      </c>
      <c r="D595" s="54"/>
      <c r="E595" s="56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94">
        <f>IF((A595&gt;=Pareto!$M$2),IF(('Raw Data'!A595&lt;=Pareto!$O$2),1,0),0)</f>
        <v>0</v>
      </c>
    </row>
    <row r="596" spans="1:27">
      <c r="A596" s="97">
        <v>43524</v>
      </c>
      <c r="B596" s="52" t="str">
        <f t="shared" si="18"/>
        <v/>
      </c>
      <c r="C596" s="53">
        <v>174.97</v>
      </c>
      <c r="D596" s="54"/>
      <c r="E596" s="56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94">
        <f>IF((A596&gt;=Pareto!$M$2),IF(('Raw Data'!A596&lt;=Pareto!$O$2),1,0),0)</f>
        <v>0</v>
      </c>
    </row>
    <row r="597" spans="1:27">
      <c r="A597" s="97">
        <v>43525</v>
      </c>
      <c r="B597" s="52" t="str">
        <f t="shared" si="18"/>
        <v/>
      </c>
      <c r="C597" s="53">
        <v>175.97</v>
      </c>
      <c r="D597" s="54"/>
      <c r="E597" s="56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94">
        <f>IF((A597&gt;=Pareto!$M$2),IF(('Raw Data'!A597&lt;=Pareto!$O$2),1,0),0)</f>
        <v>0</v>
      </c>
    </row>
    <row r="598" spans="1:27">
      <c r="A598" s="97">
        <v>43526</v>
      </c>
      <c r="B598" s="52" t="str">
        <f t="shared" si="18"/>
        <v/>
      </c>
      <c r="C598" s="53">
        <v>176.97</v>
      </c>
      <c r="D598" s="54"/>
      <c r="E598" s="56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94">
        <f>IF((A598&gt;=Pareto!$M$2),IF(('Raw Data'!A598&lt;=Pareto!$O$2),1,0),0)</f>
        <v>0</v>
      </c>
    </row>
    <row r="599" spans="1:27">
      <c r="A599" s="97">
        <v>43527</v>
      </c>
      <c r="B599" s="52" t="str">
        <f t="shared" si="18"/>
        <v/>
      </c>
      <c r="C599" s="53">
        <v>177.97</v>
      </c>
      <c r="D599" s="54"/>
      <c r="E599" s="56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94">
        <f>IF((A599&gt;=Pareto!$M$2),IF(('Raw Data'!A599&lt;=Pareto!$O$2),1,0),0)</f>
        <v>0</v>
      </c>
    </row>
    <row r="600" spans="1:27">
      <c r="A600" s="97">
        <v>43528</v>
      </c>
      <c r="B600" s="52" t="str">
        <f t="shared" si="18"/>
        <v/>
      </c>
      <c r="C600" s="53">
        <v>178.97</v>
      </c>
      <c r="D600" s="54"/>
      <c r="E600" s="56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94">
        <f>IF((A600&gt;=Pareto!$M$2),IF(('Raw Data'!A600&lt;=Pareto!$O$2),1,0),0)</f>
        <v>0</v>
      </c>
    </row>
    <row r="601" spans="1:27">
      <c r="A601" s="97">
        <v>43529</v>
      </c>
      <c r="B601" s="52" t="str">
        <f t="shared" si="18"/>
        <v/>
      </c>
      <c r="C601" s="53">
        <v>179.97</v>
      </c>
      <c r="D601" s="54"/>
      <c r="E601" s="56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94">
        <f>IF((A601&gt;=Pareto!$M$2),IF(('Raw Data'!A601&lt;=Pareto!$O$2),1,0),0)</f>
        <v>0</v>
      </c>
    </row>
    <row r="602" spans="1:27">
      <c r="A602" s="97">
        <v>43530</v>
      </c>
      <c r="B602" s="52" t="str">
        <f t="shared" si="18"/>
        <v/>
      </c>
      <c r="C602" s="53">
        <v>180.97</v>
      </c>
      <c r="D602" s="54"/>
      <c r="E602" s="56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94">
        <f>IF((A602&gt;=Pareto!$M$2),IF(('Raw Data'!A602&lt;=Pareto!$O$2),1,0),0)</f>
        <v>0</v>
      </c>
    </row>
    <row r="603" spans="1:27">
      <c r="A603" s="97">
        <v>43531</v>
      </c>
      <c r="B603" s="52" t="str">
        <f t="shared" si="18"/>
        <v/>
      </c>
      <c r="C603" s="53">
        <v>181.97</v>
      </c>
      <c r="D603" s="54"/>
      <c r="E603" s="56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94">
        <f>IF((A603&gt;=Pareto!$M$2),IF(('Raw Data'!A603&lt;=Pareto!$O$2),1,0),0)</f>
        <v>0</v>
      </c>
    </row>
    <row r="604" spans="1:27">
      <c r="A604" s="97">
        <v>43532</v>
      </c>
      <c r="B604" s="52" t="str">
        <f t="shared" si="18"/>
        <v/>
      </c>
      <c r="C604" s="53">
        <v>182.97</v>
      </c>
      <c r="D604" s="54"/>
      <c r="E604" s="56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94">
        <f>IF((A604&gt;=Pareto!$M$2),IF(('Raw Data'!A604&lt;=Pareto!$O$2),1,0),0)</f>
        <v>0</v>
      </c>
    </row>
    <row r="605" spans="1:27">
      <c r="A605" s="97">
        <v>43533</v>
      </c>
      <c r="B605" s="52" t="str">
        <f t="shared" si="18"/>
        <v/>
      </c>
      <c r="C605" s="53">
        <v>183.97</v>
      </c>
      <c r="D605" s="54"/>
      <c r="E605" s="56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94">
        <f>IF((A605&gt;=Pareto!$M$2),IF(('Raw Data'!A605&lt;=Pareto!$O$2),1,0),0)</f>
        <v>0</v>
      </c>
    </row>
    <row r="606" spans="1:27">
      <c r="A606" s="97">
        <v>43534</v>
      </c>
      <c r="B606" s="52" t="str">
        <f t="shared" si="18"/>
        <v/>
      </c>
      <c r="C606" s="53">
        <v>184.97</v>
      </c>
      <c r="D606" s="54"/>
      <c r="E606" s="56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94">
        <f>IF((A606&gt;=Pareto!$M$2),IF(('Raw Data'!A606&lt;=Pareto!$O$2),1,0),0)</f>
        <v>0</v>
      </c>
    </row>
    <row r="607" spans="1:27">
      <c r="A607" s="97">
        <v>43535</v>
      </c>
      <c r="B607" s="52" t="str">
        <f t="shared" si="18"/>
        <v/>
      </c>
      <c r="C607" s="53">
        <v>185.97</v>
      </c>
      <c r="D607" s="54"/>
      <c r="E607" s="56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94">
        <f>IF((A607&gt;=Pareto!$M$2),IF(('Raw Data'!A607&lt;=Pareto!$O$2),1,0),0)</f>
        <v>0</v>
      </c>
    </row>
    <row r="608" spans="1:27">
      <c r="A608" s="97">
        <v>43536</v>
      </c>
      <c r="B608" s="52" t="str">
        <f t="shared" si="18"/>
        <v/>
      </c>
      <c r="C608" s="53">
        <v>186.97</v>
      </c>
      <c r="D608" s="54"/>
      <c r="E608" s="56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94">
        <f>IF((A608&gt;=Pareto!$M$2),IF(('Raw Data'!A608&lt;=Pareto!$O$2),1,0),0)</f>
        <v>0</v>
      </c>
    </row>
    <row r="609" spans="1:27">
      <c r="A609" s="97">
        <v>43537</v>
      </c>
      <c r="B609" s="52" t="str">
        <f t="shared" si="18"/>
        <v/>
      </c>
      <c r="C609" s="53">
        <v>187.97</v>
      </c>
      <c r="D609" s="54"/>
      <c r="E609" s="56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94">
        <f>IF((A609&gt;=Pareto!$M$2),IF(('Raw Data'!A609&lt;=Pareto!$O$2),1,0),0)</f>
        <v>0</v>
      </c>
    </row>
    <row r="610" spans="1:27">
      <c r="A610" s="97">
        <v>43538</v>
      </c>
      <c r="B610" s="52" t="str">
        <f t="shared" si="18"/>
        <v/>
      </c>
      <c r="C610" s="53">
        <v>188.97</v>
      </c>
      <c r="D610" s="54"/>
      <c r="E610" s="56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94">
        <f>IF((A610&gt;=Pareto!$M$2),IF(('Raw Data'!A610&lt;=Pareto!$O$2),1,0),0)</f>
        <v>0</v>
      </c>
    </row>
    <row r="611" spans="1:27">
      <c r="A611" s="97">
        <v>43539</v>
      </c>
      <c r="B611" s="52" t="str">
        <f t="shared" si="18"/>
        <v/>
      </c>
      <c r="C611" s="53">
        <v>189.97</v>
      </c>
      <c r="D611" s="54"/>
      <c r="E611" s="56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94">
        <f>IF((A611&gt;=Pareto!$M$2),IF(('Raw Data'!A611&lt;=Pareto!$O$2),1,0),0)</f>
        <v>0</v>
      </c>
    </row>
    <row r="612" spans="1:27">
      <c r="A612" s="97">
        <v>43540</v>
      </c>
      <c r="AA612" s="94">
        <f>IF((A612&gt;=Pareto!$M$2),IF(('Raw Data'!A612&lt;=Pareto!$O$2),1,0),0)</f>
        <v>0</v>
      </c>
    </row>
    <row r="613" spans="1:27">
      <c r="AA613" s="94">
        <f>IF((A613&gt;=Pareto!$M$2),IF(('Raw Data'!A613&lt;=Pareto!$O$2),1,0),0)</f>
        <v>0</v>
      </c>
    </row>
    <row r="614" spans="1:27">
      <c r="AA614" s="94">
        <f>IF((A614&gt;=Pareto!$M$2),IF(('Raw Data'!A614&lt;=Pareto!$O$2),1,0),0)</f>
        <v>0</v>
      </c>
    </row>
    <row r="615" spans="1:27">
      <c r="AA615" s="94">
        <f>IF((A615&gt;=Pareto!$M$2),IF(('Raw Data'!A615&lt;=Pareto!$O$2),1,0),0)</f>
        <v>0</v>
      </c>
    </row>
    <row r="616" spans="1:27">
      <c r="AA616" s="94">
        <f>IF((A616&gt;=Pareto!$M$2),IF(('Raw Data'!A616&lt;=Pareto!$O$2),1,0),0)</f>
        <v>0</v>
      </c>
    </row>
    <row r="617" spans="1:27">
      <c r="AA617" s="94">
        <f>IF((A617&gt;=Pareto!$M$2),IF(('Raw Data'!A617&lt;=Pareto!$O$2),1,0),0)</f>
        <v>0</v>
      </c>
    </row>
    <row r="618" spans="1:27">
      <c r="AA618" s="94">
        <f>IF((A618&gt;=Pareto!$M$2),IF(('Raw Data'!A618&lt;=Pareto!$O$2),1,0),0)</f>
        <v>0</v>
      </c>
    </row>
    <row r="619" spans="1:27">
      <c r="AA619" s="94">
        <f>IF((A619&gt;=Pareto!$M$2),IF(('Raw Data'!A619&lt;=Pareto!$O$2),1,0),0)</f>
        <v>0</v>
      </c>
    </row>
    <row r="620" spans="1:27">
      <c r="AA620" s="94">
        <f>IF((A620&gt;=Pareto!$M$2),IF(('Raw Data'!A620&lt;=Pareto!$O$2),1,0),0)</f>
        <v>0</v>
      </c>
    </row>
    <row r="621" spans="1:27">
      <c r="AA621" s="94">
        <f>IF((A621&gt;=Pareto!$M$2),IF(('Raw Data'!A621&lt;=Pareto!$O$2),1,0),0)</f>
        <v>0</v>
      </c>
    </row>
    <row r="622" spans="1:27">
      <c r="AA622" s="94">
        <f>IF((A622&gt;=Pareto!$M$2),IF(('Raw Data'!A622&lt;=Pareto!$O$2),1,0),0)</f>
        <v>0</v>
      </c>
    </row>
    <row r="623" spans="1:27">
      <c r="AA623" s="94">
        <f>IF((A623&gt;=Pareto!$M$2),IF(('Raw Data'!A623&lt;=Pareto!$O$2),1,0),0)</f>
        <v>0</v>
      </c>
    </row>
    <row r="624" spans="1:27">
      <c r="AA624" s="94">
        <f>IF((A624&gt;=Pareto!$M$2),IF(('Raw Data'!A624&lt;=Pareto!$O$2),1,0),0)</f>
        <v>0</v>
      </c>
    </row>
    <row r="625" spans="27:27">
      <c r="AA625" s="94">
        <f>IF((A625&gt;=Pareto!$M$2),IF(('Raw Data'!A625&lt;=Pareto!$O$2),1,0),0)</f>
        <v>0</v>
      </c>
    </row>
    <row r="626" spans="27:27">
      <c r="AA626" s="94">
        <f>IF((A626&gt;=Pareto!$M$2),IF(('Raw Data'!A626&lt;=Pareto!$O$2),1,0),0)</f>
        <v>0</v>
      </c>
    </row>
    <row r="627" spans="27:27">
      <c r="AA627" s="94">
        <f>IF((A627&gt;=Pareto!$M$2),IF(('Raw Data'!A627&lt;=Pareto!$O$2),1,0),0)</f>
        <v>0</v>
      </c>
    </row>
    <row r="628" spans="27:27">
      <c r="AA628" s="94">
        <f>IF((A628&gt;=Pareto!$M$2),IF(('Raw Data'!A628&lt;=Pareto!$O$2),1,0),0)</f>
        <v>0</v>
      </c>
    </row>
    <row r="629" spans="27:27">
      <c r="AA629" s="94">
        <f>IF((A629&gt;=Pareto!$M$2),IF(('Raw Data'!A629&lt;=Pareto!$O$2),1,0),0)</f>
        <v>0</v>
      </c>
    </row>
    <row r="630" spans="27:27">
      <c r="AA630" s="94">
        <f>IF((A630&gt;=Pareto!$M$2),IF(('Raw Data'!A630&lt;=Pareto!$O$2),1,0),0)</f>
        <v>0</v>
      </c>
    </row>
    <row r="631" spans="27:27">
      <c r="AA631" s="94">
        <f>IF((A631&gt;=Pareto!$M$2),IF(('Raw Data'!A631&lt;=Pareto!$O$2),1,0),0)</f>
        <v>0</v>
      </c>
    </row>
    <row r="632" spans="27:27">
      <c r="AA632" s="94">
        <f>IF((A632&gt;=Pareto!$M$2),IF(('Raw Data'!A632&lt;=Pareto!$O$2),1,0),0)</f>
        <v>0</v>
      </c>
    </row>
    <row r="633" spans="27:27">
      <c r="AA633" s="94">
        <f>IF((A633&gt;=Pareto!$M$2),IF(('Raw Data'!A633&lt;=Pareto!$O$2),1,0),0)</f>
        <v>0</v>
      </c>
    </row>
    <row r="634" spans="27:27">
      <c r="AA634" s="94">
        <f>IF((A634&gt;=Pareto!$M$2),IF(('Raw Data'!A634&lt;=Pareto!$O$2),1,0),0)</f>
        <v>0</v>
      </c>
    </row>
    <row r="635" spans="27:27">
      <c r="AA635" s="94">
        <f>IF((A635&gt;=Pareto!$M$2),IF(('Raw Data'!A635&lt;=Pareto!$O$2),1,0),0)</f>
        <v>0</v>
      </c>
    </row>
    <row r="636" spans="27:27">
      <c r="AA636" s="94">
        <f>IF((A636&gt;=Pareto!$M$2),IF(('Raw Data'!A636&lt;=Pareto!$O$2),1,0),0)</f>
        <v>0</v>
      </c>
    </row>
    <row r="637" spans="27:27">
      <c r="AA637" s="94">
        <f>IF((A637&gt;=Pareto!$M$2),IF(('Raw Data'!A637&lt;=Pareto!$O$2),1,0),0)</f>
        <v>0</v>
      </c>
    </row>
    <row r="638" spans="27:27">
      <c r="AA638" s="94">
        <f>IF((A638&gt;=Pareto!$M$2),IF(('Raw Data'!A638&lt;=Pareto!$O$2),1,0),0)</f>
        <v>0</v>
      </c>
    </row>
    <row r="639" spans="27:27">
      <c r="AA639" s="94">
        <f>IF((A639&gt;=Pareto!$M$2),IF(('Raw Data'!A639&lt;=Pareto!$O$2),1,0),0)</f>
        <v>0</v>
      </c>
    </row>
    <row r="640" spans="27:27">
      <c r="AA640" s="94">
        <f>IF((A640&gt;=Pareto!$M$2),IF(('Raw Data'!A640&lt;=Pareto!$O$2),1,0),0)</f>
        <v>0</v>
      </c>
    </row>
    <row r="641" spans="27:27">
      <c r="AA641" s="94">
        <f>IF((A641&gt;=Pareto!$M$2),IF(('Raw Data'!A641&lt;=Pareto!$O$2),1,0),0)</f>
        <v>0</v>
      </c>
    </row>
    <row r="642" spans="27:27">
      <c r="AA642" s="94">
        <f>IF((A642&gt;=Pareto!$M$2),IF(('Raw Data'!A642&lt;=Pareto!$O$2),1,0),0)</f>
        <v>0</v>
      </c>
    </row>
    <row r="643" spans="27:27">
      <c r="AA643" s="94">
        <f>IF((A643&gt;=Pareto!$M$2),IF(('Raw Data'!A643&lt;=Pareto!$O$2),1,0),0)</f>
        <v>0</v>
      </c>
    </row>
    <row r="644" spans="27:27">
      <c r="AA644" s="94">
        <f>IF((A644&gt;=Pareto!$M$2),IF(('Raw Data'!A644&lt;=Pareto!$O$2),1,0),0)</f>
        <v>0</v>
      </c>
    </row>
    <row r="645" spans="27:27">
      <c r="AA645" s="94">
        <f>IF((A645&gt;=Pareto!$M$2),IF(('Raw Data'!A645&lt;=Pareto!$O$2),1,0),0)</f>
        <v>0</v>
      </c>
    </row>
    <row r="646" spans="27:27">
      <c r="AA646" s="94">
        <f>IF((A646&gt;=Pareto!$M$2),IF(('Raw Data'!A646&lt;=Pareto!$O$2),1,0),0)</f>
        <v>0</v>
      </c>
    </row>
    <row r="647" spans="27:27">
      <c r="AA647" s="94">
        <f>IF((A647&gt;=Pareto!$M$2),IF(('Raw Data'!A647&lt;=Pareto!$O$2),1,0),0)</f>
        <v>0</v>
      </c>
    </row>
    <row r="648" spans="27:27">
      <c r="AA648" s="94">
        <f>IF((A648&gt;=Pareto!$M$2),IF(('Raw Data'!A648&lt;=Pareto!$O$2),1,0),0)</f>
        <v>0</v>
      </c>
    </row>
    <row r="649" spans="27:27">
      <c r="AA649" s="94">
        <f>IF((A649&gt;=Pareto!$M$2),IF(('Raw Data'!A649&lt;=Pareto!$O$2),1,0),0)</f>
        <v>0</v>
      </c>
    </row>
    <row r="650" spans="27:27">
      <c r="AA650" s="94">
        <f>IF((A650&gt;=Pareto!$M$2),IF(('Raw Data'!A650&lt;=Pareto!$O$2),1,0),0)</f>
        <v>0</v>
      </c>
    </row>
    <row r="651" spans="27:27">
      <c r="AA651" s="94">
        <f>IF((A651&gt;=Pareto!$M$2),IF(('Raw Data'!A651&lt;=Pareto!$O$2),1,0),0)</f>
        <v>0</v>
      </c>
    </row>
    <row r="652" spans="27:27">
      <c r="AA652" s="94">
        <f>IF((A652&gt;=Pareto!$M$2),IF(('Raw Data'!A652&lt;=Pareto!$O$2),1,0),0)</f>
        <v>0</v>
      </c>
    </row>
    <row r="653" spans="27:27">
      <c r="AA653" s="94">
        <f>IF((A653&gt;=Pareto!$M$2),IF(('Raw Data'!A653&lt;=Pareto!$O$2),1,0),0)</f>
        <v>0</v>
      </c>
    </row>
    <row r="654" spans="27:27">
      <c r="AA654" s="94">
        <f>IF((A654&gt;=Pareto!$M$2),IF(('Raw Data'!A654&lt;=Pareto!$O$2),1,0),0)</f>
        <v>0</v>
      </c>
    </row>
    <row r="655" spans="27:27">
      <c r="AA655" s="94">
        <f>IF((A655&gt;=Pareto!$M$2),IF(('Raw Data'!A655&lt;=Pareto!$O$2),1,0),0)</f>
        <v>0</v>
      </c>
    </row>
    <row r="656" spans="27:27">
      <c r="AA656" s="94">
        <f>IF((A656&gt;=Pareto!$M$2),IF(('Raw Data'!A656&lt;=Pareto!$O$2),1,0),0)</f>
        <v>0</v>
      </c>
    </row>
    <row r="657" spans="27:27">
      <c r="AA657" s="94">
        <f>IF((A657&gt;=Pareto!$M$2),IF(('Raw Data'!A657&lt;=Pareto!$O$2),1,0),0)</f>
        <v>0</v>
      </c>
    </row>
    <row r="658" spans="27:27">
      <c r="AA658" s="94">
        <f>IF((A658&gt;=Pareto!$M$2),IF(('Raw Data'!A658&lt;=Pareto!$O$2),1,0),0)</f>
        <v>0</v>
      </c>
    </row>
    <row r="659" spans="27:27">
      <c r="AA659" s="94">
        <f>IF((A659&gt;=Pareto!$M$2),IF(('Raw Data'!A659&lt;=Pareto!$O$2),1,0),0)</f>
        <v>0</v>
      </c>
    </row>
    <row r="660" spans="27:27">
      <c r="AA660" s="94">
        <f>IF((A660&gt;=Pareto!$M$2),IF(('Raw Data'!A660&lt;=Pareto!$O$2),1,0),0)</f>
        <v>0</v>
      </c>
    </row>
    <row r="661" spans="27:27">
      <c r="AA661" s="94">
        <f>IF((A661&gt;=Pareto!$M$2),IF(('Raw Data'!A661&lt;=Pareto!$O$2),1,0),0)</f>
        <v>0</v>
      </c>
    </row>
    <row r="662" spans="27:27">
      <c r="AA662" s="94">
        <f>IF((A662&gt;=Pareto!$M$2),IF(('Raw Data'!A662&lt;=Pareto!$O$2),1,0),0)</f>
        <v>0</v>
      </c>
    </row>
    <row r="663" spans="27:27">
      <c r="AA663" s="94">
        <f>IF((A663&gt;=Pareto!$M$2),IF(('Raw Data'!A663&lt;=Pareto!$O$2),1,0),0)</f>
        <v>0</v>
      </c>
    </row>
    <row r="664" spans="27:27">
      <c r="AA664" s="94">
        <f>IF((A664&gt;=Pareto!$M$2),IF(('Raw Data'!A664&lt;=Pareto!$O$2),1,0),0)</f>
        <v>0</v>
      </c>
    </row>
    <row r="665" spans="27:27">
      <c r="AA665" s="94">
        <f>IF((A665&gt;=Pareto!$M$2),IF(('Raw Data'!A665&lt;=Pareto!$O$2),1,0),0)</f>
        <v>0</v>
      </c>
    </row>
    <row r="666" spans="27:27">
      <c r="AA666" s="94">
        <f>IF((A666&gt;=Pareto!$M$2),IF(('Raw Data'!A666&lt;=Pareto!$O$2),1,0),0)</f>
        <v>0</v>
      </c>
    </row>
    <row r="667" spans="27:27">
      <c r="AA667" s="94">
        <f>IF((A667&gt;=Pareto!$M$2),IF(('Raw Data'!A667&lt;=Pareto!$O$2),1,0),0)</f>
        <v>0</v>
      </c>
    </row>
    <row r="668" spans="27:27">
      <c r="AA668" s="94">
        <f>IF((A668&gt;=Pareto!$M$2),IF(('Raw Data'!A668&lt;=Pareto!$O$2),1,0),0)</f>
        <v>0</v>
      </c>
    </row>
    <row r="669" spans="27:27">
      <c r="AA669" s="94">
        <f>IF((A669&gt;=Pareto!$M$2),IF(('Raw Data'!A669&lt;=Pareto!$O$2),1,0),0)</f>
        <v>0</v>
      </c>
    </row>
    <row r="670" spans="27:27">
      <c r="AA670" s="94">
        <f>IF((A670&gt;=Pareto!$M$2),IF(('Raw Data'!A670&lt;=Pareto!$O$2),1,0),0)</f>
        <v>0</v>
      </c>
    </row>
    <row r="671" spans="27:27">
      <c r="AA671" s="94">
        <f>IF((A671&gt;=Pareto!$M$2),IF(('Raw Data'!A671&lt;=Pareto!$O$2),1,0),0)</f>
        <v>0</v>
      </c>
    </row>
    <row r="672" spans="27:27">
      <c r="AA672" s="94">
        <f>IF((A672&gt;=Pareto!$M$2),IF(('Raw Data'!A672&lt;=Pareto!$O$2),1,0),0)</f>
        <v>0</v>
      </c>
    </row>
    <row r="673" spans="27:27">
      <c r="AA673" s="94">
        <f>IF((A673&gt;=Pareto!$M$2),IF(('Raw Data'!A673&lt;=Pareto!$O$2),1,0),0)</f>
        <v>0</v>
      </c>
    </row>
    <row r="674" spans="27:27">
      <c r="AA674" s="94">
        <f>IF((A674&gt;=Pareto!$M$2),IF(('Raw Data'!A674&lt;=Pareto!$O$2),1,0),0)</f>
        <v>0</v>
      </c>
    </row>
    <row r="675" spans="27:27">
      <c r="AA675" s="94">
        <f>IF((A675&gt;=Pareto!$M$2),IF(('Raw Data'!A675&lt;=Pareto!$O$2),1,0),0)</f>
        <v>0</v>
      </c>
    </row>
    <row r="676" spans="27:27">
      <c r="AA676" s="94">
        <f>IF((A676&gt;=Pareto!$M$2),IF(('Raw Data'!A676&lt;=Pareto!$O$2),1,0),0)</f>
        <v>0</v>
      </c>
    </row>
    <row r="677" spans="27:27">
      <c r="AA677" s="94">
        <f>IF((A677&gt;=Pareto!$M$2),IF(('Raw Data'!A677&lt;=Pareto!$O$2),1,0),0)</f>
        <v>0</v>
      </c>
    </row>
    <row r="678" spans="27:27">
      <c r="AA678" s="94">
        <f>IF((A678&gt;=Pareto!$M$2),IF(('Raw Data'!A678&lt;=Pareto!$O$2),1,0),0)</f>
        <v>0</v>
      </c>
    </row>
    <row r="679" spans="27:27">
      <c r="AA679" s="94">
        <f>IF((A679&gt;=Pareto!$M$2),IF(('Raw Data'!A679&lt;=Pareto!$O$2),1,0),0)</f>
        <v>0</v>
      </c>
    </row>
    <row r="680" spans="27:27">
      <c r="AA680" s="94">
        <f>IF((A680&gt;=Pareto!$M$2),IF(('Raw Data'!A680&lt;=Pareto!$O$2),1,0),0)</f>
        <v>0</v>
      </c>
    </row>
    <row r="681" spans="27:27">
      <c r="AA681" s="94">
        <f>IF((A681&gt;=Pareto!$M$2),IF(('Raw Data'!A681&lt;=Pareto!$O$2),1,0),0)</f>
        <v>0</v>
      </c>
    </row>
    <row r="682" spans="27:27">
      <c r="AA682" s="94">
        <f>IF((A682&gt;=Pareto!$M$2),IF(('Raw Data'!A682&lt;=Pareto!$O$2),1,0),0)</f>
        <v>0</v>
      </c>
    </row>
    <row r="683" spans="27:27">
      <c r="AA683" s="94">
        <f>IF((A683&gt;=Pareto!$M$2),IF(('Raw Data'!A683&lt;=Pareto!$O$2),1,0),0)</f>
        <v>0</v>
      </c>
    </row>
    <row r="684" spans="27:27">
      <c r="AA684" s="94">
        <f>IF((A684&gt;=Pareto!$M$2),IF(('Raw Data'!A684&lt;=Pareto!$O$2),1,0),0)</f>
        <v>0</v>
      </c>
    </row>
    <row r="685" spans="27:27">
      <c r="AA685" s="94">
        <f>IF((A685&gt;=Pareto!$M$2),IF(('Raw Data'!A685&lt;=Pareto!$O$2),1,0),0)</f>
        <v>0</v>
      </c>
    </row>
    <row r="686" spans="27:27">
      <c r="AA686" s="94">
        <f>IF((A686&gt;=Pareto!$M$2),IF(('Raw Data'!A686&lt;=Pareto!$O$2),1,0),0)</f>
        <v>0</v>
      </c>
    </row>
    <row r="687" spans="27:27">
      <c r="AA687" s="94">
        <f>IF((A687&gt;=Pareto!$M$2),IF(('Raw Data'!A687&lt;=Pareto!$O$2),1,0),0)</f>
        <v>0</v>
      </c>
    </row>
    <row r="688" spans="27:27">
      <c r="AA688" s="94">
        <f>IF((A688&gt;=Pareto!$M$2),IF(('Raw Data'!A688&lt;=Pareto!$O$2),1,0),0)</f>
        <v>0</v>
      </c>
    </row>
    <row r="689" spans="27:27">
      <c r="AA689" s="94">
        <f>IF((A689&gt;=Pareto!$M$2),IF(('Raw Data'!A689&lt;=Pareto!$O$2),1,0),0)</f>
        <v>0</v>
      </c>
    </row>
    <row r="690" spans="27:27">
      <c r="AA690" s="94">
        <f>IF((A690&gt;=Pareto!$M$2),IF(('Raw Data'!A690&lt;=Pareto!$O$2),1,0),0)</f>
        <v>0</v>
      </c>
    </row>
    <row r="691" spans="27:27">
      <c r="AA691" s="94">
        <f>IF((A691&gt;=Pareto!$M$2),IF(('Raw Data'!A691&lt;=Pareto!$O$2),1,0),0)</f>
        <v>0</v>
      </c>
    </row>
    <row r="692" spans="27:27">
      <c r="AA692" s="94">
        <f>IF((A692&gt;=Pareto!$M$2),IF(('Raw Data'!A692&lt;=Pareto!$O$2),1,0),0)</f>
        <v>0</v>
      </c>
    </row>
    <row r="693" spans="27:27">
      <c r="AA693" s="94">
        <f>IF((A693&gt;=Pareto!$M$2),IF(('Raw Data'!A693&lt;=Pareto!$O$2),1,0),0)</f>
        <v>0</v>
      </c>
    </row>
    <row r="694" spans="27:27">
      <c r="AA694" s="94">
        <f>IF((A694&gt;=Pareto!$M$2),IF(('Raw Data'!A694&lt;=Pareto!$O$2),1,0),0)</f>
        <v>0</v>
      </c>
    </row>
    <row r="695" spans="27:27">
      <c r="AA695" s="94">
        <f>IF((A695&gt;=Pareto!$M$2),IF(('Raw Data'!A695&lt;=Pareto!$O$2),1,0),0)</f>
        <v>0</v>
      </c>
    </row>
    <row r="696" spans="27:27">
      <c r="AA696" s="94">
        <f>IF((A696&gt;=Pareto!$M$2),IF(('Raw Data'!A696&lt;=Pareto!$O$2),1,0),0)</f>
        <v>0</v>
      </c>
    </row>
    <row r="697" spans="27:27">
      <c r="AA697" s="94">
        <f>IF((A697&gt;=Pareto!$M$2),IF(('Raw Data'!A697&lt;=Pareto!$O$2),1,0),0)</f>
        <v>0</v>
      </c>
    </row>
    <row r="698" spans="27:27">
      <c r="AA698" s="94">
        <f>IF((A698&gt;=Pareto!$M$2),IF(('Raw Data'!A698&lt;=Pareto!$O$2),1,0),0)</f>
        <v>0</v>
      </c>
    </row>
    <row r="699" spans="27:27">
      <c r="AA699" s="94">
        <f>IF((A699&gt;=Pareto!$M$2),IF(('Raw Data'!A699&lt;=Pareto!$O$2),1,0),0)</f>
        <v>0</v>
      </c>
    </row>
    <row r="700" spans="27:27">
      <c r="AA700" s="94">
        <f>IF((A700&gt;=Pareto!$M$2),IF(('Raw Data'!A700&lt;=Pareto!$O$2),1,0),0)</f>
        <v>0</v>
      </c>
    </row>
    <row r="701" spans="27:27">
      <c r="AA701" s="94">
        <f>IF((A701&gt;=Pareto!$M$2),IF(('Raw Data'!A701&lt;=Pareto!$O$2),1,0),0)</f>
        <v>0</v>
      </c>
    </row>
    <row r="702" spans="27:27">
      <c r="AA702" s="94">
        <f>IF((A702&gt;=Pareto!$M$2),IF(('Raw Data'!A702&lt;=Pareto!$O$2),1,0),0)</f>
        <v>0</v>
      </c>
    </row>
    <row r="703" spans="27:27">
      <c r="AA703" s="94">
        <f>IF((A703&gt;=Pareto!$M$2),IF(('Raw Data'!A703&lt;=Pareto!$O$2),1,0),0)</f>
        <v>0</v>
      </c>
    </row>
    <row r="704" spans="27:27">
      <c r="AA704" s="94">
        <f>IF((A704&gt;=Pareto!$M$2),IF(('Raw Data'!A704&lt;=Pareto!$O$2),1,0),0)</f>
        <v>0</v>
      </c>
    </row>
    <row r="705" spans="27:27">
      <c r="AA705" s="94">
        <f>IF((A705&gt;=Pareto!$M$2),IF(('Raw Data'!A705&lt;=Pareto!$O$2),1,0),0)</f>
        <v>0</v>
      </c>
    </row>
    <row r="706" spans="27:27">
      <c r="AA706" s="94">
        <f>IF((A706&gt;=Pareto!$M$2),IF(('Raw Data'!A706&lt;=Pareto!$O$2),1,0),0)</f>
        <v>0</v>
      </c>
    </row>
    <row r="707" spans="27:27">
      <c r="AA707" s="94">
        <f>IF((A707&gt;=Pareto!$M$2),IF(('Raw Data'!A707&lt;=Pareto!$O$2),1,0),0)</f>
        <v>0</v>
      </c>
    </row>
    <row r="708" spans="27:27">
      <c r="AA708" s="94">
        <f>IF((A708&gt;=Pareto!$M$2),IF(('Raw Data'!A708&lt;=Pareto!$O$2),1,0),0)</f>
        <v>0</v>
      </c>
    </row>
    <row r="709" spans="27:27">
      <c r="AA709" s="94">
        <f>IF((A709&gt;=Pareto!$M$2),IF(('Raw Data'!A709&lt;=Pareto!$O$2),1,0),0)</f>
        <v>0</v>
      </c>
    </row>
    <row r="710" spans="27:27">
      <c r="AA710" s="94">
        <f>IF((A710&gt;=Pareto!$M$2),IF(('Raw Data'!A710&lt;=Pareto!$O$2),1,0),0)</f>
        <v>0</v>
      </c>
    </row>
    <row r="711" spans="27:27">
      <c r="AA711" s="94">
        <f>IF((A711&gt;=Pareto!$M$2),IF(('Raw Data'!A711&lt;=Pareto!$O$2),1,0),0)</f>
        <v>0</v>
      </c>
    </row>
    <row r="712" spans="27:27">
      <c r="AA712" s="94">
        <f>IF((A712&gt;=Pareto!$M$2),IF(('Raw Data'!A712&lt;=Pareto!$O$2),1,0),0)</f>
        <v>0</v>
      </c>
    </row>
    <row r="713" spans="27:27">
      <c r="AA713" s="94">
        <f>IF((A713&gt;=Pareto!$M$2),IF(('Raw Data'!A713&lt;=Pareto!$O$2),1,0),0)</f>
        <v>0</v>
      </c>
    </row>
    <row r="714" spans="27:27">
      <c r="AA714" s="94">
        <f>IF((A714&gt;=Pareto!$M$2),IF(('Raw Data'!A714&lt;=Pareto!$O$2),1,0),0)</f>
        <v>0</v>
      </c>
    </row>
    <row r="715" spans="27:27">
      <c r="AA715" s="94">
        <f>IF((A715&gt;=Pareto!$M$2),IF(('Raw Data'!A715&lt;=Pareto!$O$2),1,0),0)</f>
        <v>0</v>
      </c>
    </row>
    <row r="716" spans="27:27">
      <c r="AA716" s="94">
        <f>IF((A716&gt;=Pareto!$M$2),IF(('Raw Data'!A716&lt;=Pareto!$O$2),1,0),0)</f>
        <v>0</v>
      </c>
    </row>
    <row r="717" spans="27:27">
      <c r="AA717" s="94">
        <f>IF((A717&gt;=Pareto!$M$2),IF(('Raw Data'!A717&lt;=Pareto!$O$2),1,0),0)</f>
        <v>0</v>
      </c>
    </row>
    <row r="718" spans="27:27">
      <c r="AA718" s="94">
        <f>IF((A718&gt;=Pareto!$M$2),IF(('Raw Data'!A718&lt;=Pareto!$O$2),1,0),0)</f>
        <v>0</v>
      </c>
    </row>
    <row r="719" spans="27:27">
      <c r="AA719" s="94">
        <f>IF((A719&gt;=Pareto!$M$2),IF(('Raw Data'!A719&lt;=Pareto!$O$2),1,0),0)</f>
        <v>0</v>
      </c>
    </row>
    <row r="720" spans="27:27">
      <c r="AA720" s="94">
        <f>IF((A720&gt;=Pareto!$M$2),IF(('Raw Data'!A720&lt;=Pareto!$O$2),1,0),0)</f>
        <v>0</v>
      </c>
    </row>
    <row r="721" spans="27:27">
      <c r="AA721" s="94">
        <f>IF((A721&gt;=Pareto!$M$2),IF(('Raw Data'!A721&lt;=Pareto!$O$2),1,0),0)</f>
        <v>0</v>
      </c>
    </row>
    <row r="722" spans="27:27">
      <c r="AA722" s="94">
        <f>IF((A722&gt;=Pareto!$M$2),IF(('Raw Data'!A722&lt;=Pareto!$O$2),1,0),0)</f>
        <v>0</v>
      </c>
    </row>
    <row r="723" spans="27:27">
      <c r="AA723" s="94">
        <f>IF((A723&gt;=Pareto!$M$2),IF(('Raw Data'!A723&lt;=Pareto!$O$2),1,0),0)</f>
        <v>0</v>
      </c>
    </row>
    <row r="724" spans="27:27">
      <c r="AA724" s="94">
        <f>IF((A724&gt;=Pareto!$M$2),IF(('Raw Data'!A724&lt;=Pareto!$O$2),1,0),0)</f>
        <v>0</v>
      </c>
    </row>
    <row r="725" spans="27:27">
      <c r="AA725" s="94">
        <f>IF((A725&gt;=Pareto!$M$2),IF(('Raw Data'!A725&lt;=Pareto!$O$2),1,0),0)</f>
        <v>0</v>
      </c>
    </row>
    <row r="726" spans="27:27">
      <c r="AA726" s="94">
        <f>IF((A726&gt;=Pareto!$M$2),IF(('Raw Data'!A726&lt;=Pareto!$O$2),1,0),0)</f>
        <v>0</v>
      </c>
    </row>
    <row r="727" spans="27:27">
      <c r="AA727" s="94">
        <f>IF((A727&gt;=Pareto!$M$2),IF(('Raw Data'!A727&lt;=Pareto!$O$2),1,0),0)</f>
        <v>0</v>
      </c>
    </row>
    <row r="728" spans="27:27">
      <c r="AA728" s="94">
        <f>IF((A728&gt;=Pareto!$M$2),IF(('Raw Data'!A728&lt;=Pareto!$O$2),1,0),0)</f>
        <v>0</v>
      </c>
    </row>
    <row r="729" spans="27:27">
      <c r="AA729" s="94">
        <f>IF((A729&gt;=Pareto!$M$2),IF(('Raw Data'!A729&lt;=Pareto!$O$2),1,0),0)</f>
        <v>0</v>
      </c>
    </row>
    <row r="730" spans="27:27">
      <c r="AA730" s="94">
        <f>IF((A730&gt;=Pareto!$M$2),IF(('Raw Data'!A730&lt;=Pareto!$O$2),1,0),0)</f>
        <v>0</v>
      </c>
    </row>
    <row r="731" spans="27:27">
      <c r="AA731" s="94">
        <f>IF((A731&gt;=Pareto!$M$2),IF(('Raw Data'!A731&lt;=Pareto!$O$2),1,0),0)</f>
        <v>0</v>
      </c>
    </row>
    <row r="732" spans="27:27">
      <c r="AA732" s="94">
        <f>IF((A732&gt;=Pareto!$M$2),IF(('Raw Data'!A732&lt;=Pareto!$O$2),1,0),0)</f>
        <v>0</v>
      </c>
    </row>
    <row r="733" spans="27:27">
      <c r="AA733" s="94">
        <f>IF((A733&gt;=Pareto!$M$2),IF(('Raw Data'!A733&lt;=Pareto!$O$2),1,0),0)</f>
        <v>0</v>
      </c>
    </row>
    <row r="734" spans="27:27">
      <c r="AA734" s="94">
        <f>IF((A734&gt;=Pareto!$M$2),IF(('Raw Data'!A734&lt;=Pareto!$O$2),1,0),0)</f>
        <v>0</v>
      </c>
    </row>
    <row r="735" spans="27:27">
      <c r="AA735" s="94">
        <f>IF((A735&gt;=Pareto!$M$2),IF(('Raw Data'!A735&lt;=Pareto!$O$2),1,0),0)</f>
        <v>0</v>
      </c>
    </row>
    <row r="736" spans="27:27">
      <c r="AA736" s="94">
        <f>IF((A736&gt;=Pareto!$M$2),IF(('Raw Data'!A736&lt;=Pareto!$O$2),1,0),0)</f>
        <v>0</v>
      </c>
    </row>
    <row r="737" spans="27:27">
      <c r="AA737" s="94">
        <f>IF((A737&gt;=Pareto!$M$2),IF(('Raw Data'!A737&lt;=Pareto!$O$2),1,0),0)</f>
        <v>0</v>
      </c>
    </row>
    <row r="738" spans="27:27">
      <c r="AA738" s="94">
        <f>IF((A738&gt;=Pareto!$M$2),IF(('Raw Data'!A738&lt;=Pareto!$O$2),1,0),0)</f>
        <v>0</v>
      </c>
    </row>
    <row r="739" spans="27:27">
      <c r="AA739" s="94">
        <f>IF((A739&gt;=Pareto!$M$2),IF(('Raw Data'!A739&lt;=Pareto!$O$2),1,0),0)</f>
        <v>0</v>
      </c>
    </row>
    <row r="740" spans="27:27">
      <c r="AA740" s="94">
        <f>IF((A740&gt;=Pareto!$M$2),IF(('Raw Data'!A740&lt;=Pareto!$O$2),1,0),0)</f>
        <v>0</v>
      </c>
    </row>
    <row r="741" spans="27:27">
      <c r="AA741" s="94">
        <f>IF((A741&gt;=Pareto!$M$2),IF(('Raw Data'!A741&lt;=Pareto!$O$2),1,0),0)</f>
        <v>0</v>
      </c>
    </row>
    <row r="742" spans="27:27">
      <c r="AA742" s="94">
        <f>IF((A742&gt;=Pareto!$M$2),IF(('Raw Data'!A742&lt;=Pareto!$O$2),1,0),0)</f>
        <v>0</v>
      </c>
    </row>
    <row r="743" spans="27:27">
      <c r="AA743" s="94">
        <f>IF((A743&gt;=Pareto!$M$2),IF(('Raw Data'!A743&lt;=Pareto!$O$2),1,0),0)</f>
        <v>0</v>
      </c>
    </row>
    <row r="744" spans="27:27">
      <c r="AA744" s="94">
        <f>IF((A744&gt;=Pareto!$M$2),IF(('Raw Data'!A744&lt;=Pareto!$O$2),1,0),0)</f>
        <v>0</v>
      </c>
    </row>
    <row r="745" spans="27:27">
      <c r="AA745" s="94">
        <f>IF((A745&gt;=Pareto!$M$2),IF(('Raw Data'!A745&lt;=Pareto!$O$2),1,0),0)</f>
        <v>0</v>
      </c>
    </row>
    <row r="746" spans="27:27">
      <c r="AA746" s="94">
        <f>IF((A746&gt;=Pareto!$M$2),IF(('Raw Data'!A746&lt;=Pareto!$O$2),1,0),0)</f>
        <v>0</v>
      </c>
    </row>
    <row r="747" spans="27:27">
      <c r="AA747" s="94">
        <f>IF((A747&gt;=Pareto!$M$2),IF(('Raw Data'!A747&lt;=Pareto!$O$2),1,0),0)</f>
        <v>0</v>
      </c>
    </row>
    <row r="748" spans="27:27">
      <c r="AA748" s="94">
        <f>IF((A748&gt;=Pareto!$M$2),IF(('Raw Data'!A748&lt;=Pareto!$O$2),1,0),0)</f>
        <v>0</v>
      </c>
    </row>
    <row r="749" spans="27:27">
      <c r="AA749" s="94">
        <f>IF((A749&gt;=Pareto!$M$2),IF(('Raw Data'!A749&lt;=Pareto!$O$2),1,0),0)</f>
        <v>0</v>
      </c>
    </row>
    <row r="750" spans="27:27">
      <c r="AA750" s="94">
        <f>IF((A750&gt;=Pareto!$M$2),IF(('Raw Data'!A750&lt;=Pareto!$O$2),1,0),0)</f>
        <v>0</v>
      </c>
    </row>
    <row r="751" spans="27:27">
      <c r="AA751" s="94">
        <f>IF((A751&gt;=Pareto!$M$2),IF(('Raw Data'!A751&lt;=Pareto!$O$2),1,0),0)</f>
        <v>0</v>
      </c>
    </row>
    <row r="752" spans="27:27">
      <c r="AA752" s="94">
        <f>IF((A752&gt;=Pareto!$M$2),IF(('Raw Data'!A752&lt;=Pareto!$O$2),1,0),0)</f>
        <v>0</v>
      </c>
    </row>
    <row r="753" spans="27:27">
      <c r="AA753" s="94">
        <f>IF((A753&gt;=Pareto!$M$2),IF(('Raw Data'!A753&lt;=Pareto!$O$2),1,0),0)</f>
        <v>0</v>
      </c>
    </row>
    <row r="754" spans="27:27">
      <c r="AA754" s="94">
        <f>IF((A754&gt;=Pareto!$M$2),IF(('Raw Data'!A754&lt;=Pareto!$O$2),1,0),0)</f>
        <v>0</v>
      </c>
    </row>
    <row r="755" spans="27:27">
      <c r="AA755" s="94">
        <f>IF((A755&gt;=Pareto!$M$2),IF(('Raw Data'!A755&lt;=Pareto!$O$2),1,0),0)</f>
        <v>0</v>
      </c>
    </row>
    <row r="756" spans="27:27">
      <c r="AA756" s="94">
        <f>IF((A756&gt;=Pareto!$M$2),IF(('Raw Data'!A756&lt;=Pareto!$O$2),1,0),0)</f>
        <v>0</v>
      </c>
    </row>
    <row r="757" spans="27:27">
      <c r="AA757" s="94">
        <f>IF((A757&gt;=Pareto!$M$2),IF(('Raw Data'!A757&lt;=Pareto!$O$2),1,0),0)</f>
        <v>0</v>
      </c>
    </row>
    <row r="758" spans="27:27">
      <c r="AA758" s="94">
        <f>IF((A758&gt;=Pareto!$M$2),IF(('Raw Data'!A758&lt;=Pareto!$O$2),1,0),0)</f>
        <v>0</v>
      </c>
    </row>
    <row r="759" spans="27:27">
      <c r="AA759" s="94">
        <f>IF((A759&gt;=Pareto!$M$2),IF(('Raw Data'!A759&lt;=Pareto!$O$2),1,0),0)</f>
        <v>0</v>
      </c>
    </row>
    <row r="760" spans="27:27">
      <c r="AA760" s="94">
        <f>IF((A760&gt;=Pareto!$M$2),IF(('Raw Data'!A760&lt;=Pareto!$O$2),1,0),0)</f>
        <v>0</v>
      </c>
    </row>
    <row r="761" spans="27:27">
      <c r="AA761" s="94">
        <f>IF((A761&gt;=Pareto!$M$2),IF(('Raw Data'!A761&lt;=Pareto!$O$2),1,0),0)</f>
        <v>0</v>
      </c>
    </row>
    <row r="762" spans="27:27">
      <c r="AA762" s="94">
        <f>IF((A762&gt;=Pareto!$M$2),IF(('Raw Data'!A762&lt;=Pareto!$O$2),1,0),0)</f>
        <v>0</v>
      </c>
    </row>
    <row r="763" spans="27:27">
      <c r="AA763" s="94">
        <f>IF((A763&gt;=Pareto!$M$2),IF(('Raw Data'!A763&lt;=Pareto!$O$2),1,0),0)</f>
        <v>0</v>
      </c>
    </row>
    <row r="764" spans="27:27">
      <c r="AA764" s="94">
        <f>IF((A764&gt;=Pareto!$M$2),IF(('Raw Data'!A764&lt;=Pareto!$O$2),1,0),0)</f>
        <v>0</v>
      </c>
    </row>
    <row r="765" spans="27:27">
      <c r="AA765" s="94">
        <f>IF((A765&gt;=Pareto!$M$2),IF(('Raw Data'!A765&lt;=Pareto!$O$2),1,0),0)</f>
        <v>0</v>
      </c>
    </row>
    <row r="766" spans="27:27">
      <c r="AA766" s="94">
        <f>IF((A766&gt;=Pareto!$M$2),IF(('Raw Data'!A766&lt;=Pareto!$O$2),1,0),0)</f>
        <v>0</v>
      </c>
    </row>
    <row r="767" spans="27:27">
      <c r="AA767" s="94">
        <f>IF((A767&gt;=Pareto!$M$2),IF(('Raw Data'!A767&lt;=Pareto!$O$2),1,0),0)</f>
        <v>0</v>
      </c>
    </row>
    <row r="768" spans="27:27">
      <c r="AA768" s="94">
        <f>IF((A768&gt;=Pareto!$M$2),IF(('Raw Data'!A768&lt;=Pareto!$O$2),1,0),0)</f>
        <v>0</v>
      </c>
    </row>
    <row r="769" spans="27:27">
      <c r="AA769" s="94">
        <f>IF((A769&gt;=Pareto!$M$2),IF(('Raw Data'!A769&lt;=Pareto!$O$2),1,0),0)</f>
        <v>0</v>
      </c>
    </row>
    <row r="770" spans="27:27">
      <c r="AA770" s="94">
        <f>IF((A770&gt;=Pareto!$M$2),IF(('Raw Data'!A770&lt;=Pareto!$O$2),1,0),0)</f>
        <v>0</v>
      </c>
    </row>
    <row r="771" spans="27:27">
      <c r="AA771" s="94">
        <f>IF((A771&gt;=Pareto!$M$2),IF(('Raw Data'!A771&lt;=Pareto!$O$2),1,0),0)</f>
        <v>0</v>
      </c>
    </row>
    <row r="772" spans="27:27">
      <c r="AA772" s="94">
        <f>IF((A772&gt;=Pareto!$M$2),IF(('Raw Data'!A772&lt;=Pareto!$O$2),1,0),0)</f>
        <v>0</v>
      </c>
    </row>
    <row r="773" spans="27:27">
      <c r="AA773" s="94">
        <f>IF((A773&gt;=Pareto!$M$2),IF(('Raw Data'!A773&lt;=Pareto!$O$2),1,0),0)</f>
        <v>0</v>
      </c>
    </row>
    <row r="774" spans="27:27">
      <c r="AA774" s="94">
        <f>IF((A774&gt;=Pareto!$M$2),IF(('Raw Data'!A774&lt;=Pareto!$O$2),1,0),0)</f>
        <v>0</v>
      </c>
    </row>
    <row r="775" spans="27:27">
      <c r="AA775" s="94">
        <f>IF((A775&gt;=Pareto!$M$2),IF(('Raw Data'!A775&lt;=Pareto!$O$2),1,0),0)</f>
        <v>0</v>
      </c>
    </row>
    <row r="776" spans="27:27">
      <c r="AA776" s="94">
        <f>IF((A776&gt;=Pareto!$M$2),IF(('Raw Data'!A776&lt;=Pareto!$O$2),1,0),0)</f>
        <v>0</v>
      </c>
    </row>
    <row r="777" spans="27:27">
      <c r="AA777" s="94">
        <f>IF((A777&gt;=Pareto!$M$2),IF(('Raw Data'!A777&lt;=Pareto!$O$2),1,0),0)</f>
        <v>0</v>
      </c>
    </row>
    <row r="778" spans="27:27">
      <c r="AA778" s="94">
        <f>IF((A778&gt;=Pareto!$M$2),IF(('Raw Data'!A778&lt;=Pareto!$O$2),1,0),0)</f>
        <v>0</v>
      </c>
    </row>
    <row r="779" spans="27:27">
      <c r="AA779" s="94">
        <f>IF((A779&gt;=Pareto!$M$2),IF(('Raw Data'!A779&lt;=Pareto!$O$2),1,0),0)</f>
        <v>0</v>
      </c>
    </row>
    <row r="780" spans="27:27">
      <c r="AA780" s="94">
        <f>IF((A780&gt;=Pareto!$M$2),IF(('Raw Data'!A780&lt;=Pareto!$O$2),1,0),0)</f>
        <v>0</v>
      </c>
    </row>
    <row r="781" spans="27:27">
      <c r="AA781" s="94">
        <f>IF((A781&gt;=Pareto!$M$2),IF(('Raw Data'!A781&lt;=Pareto!$O$2),1,0),0)</f>
        <v>0</v>
      </c>
    </row>
    <row r="782" spans="27:27">
      <c r="AA782" s="94">
        <f>IF((A782&gt;=Pareto!$M$2),IF(('Raw Data'!A782&lt;=Pareto!$O$2),1,0),0)</f>
        <v>0</v>
      </c>
    </row>
    <row r="783" spans="27:27">
      <c r="AA783" s="94">
        <f>IF((A783&gt;=Pareto!$M$2),IF(('Raw Data'!A783&lt;=Pareto!$O$2),1,0),0)</f>
        <v>0</v>
      </c>
    </row>
    <row r="784" spans="27:27">
      <c r="AA784" s="94">
        <f>IF((A784&gt;=Pareto!$M$2),IF(('Raw Data'!A784&lt;=Pareto!$O$2),1,0),0)</f>
        <v>0</v>
      </c>
    </row>
    <row r="785" spans="27:27">
      <c r="AA785" s="94">
        <f>IF((A785&gt;=Pareto!$M$2),IF(('Raw Data'!A785&lt;=Pareto!$O$2),1,0),0)</f>
        <v>0</v>
      </c>
    </row>
    <row r="786" spans="27:27">
      <c r="AA786" s="94">
        <f>IF((A786&gt;=Pareto!$M$2),IF(('Raw Data'!A786&lt;=Pareto!$O$2),1,0),0)</f>
        <v>0</v>
      </c>
    </row>
    <row r="787" spans="27:27">
      <c r="AA787" s="94">
        <f>IF((A787&gt;=Pareto!$M$2),IF(('Raw Data'!A787&lt;=Pareto!$O$2),1,0),0)</f>
        <v>0</v>
      </c>
    </row>
    <row r="788" spans="27:27">
      <c r="AA788" s="94">
        <f>IF((A788&gt;=Pareto!$M$2),IF(('Raw Data'!A788&lt;=Pareto!$O$2),1,0),0)</f>
        <v>0</v>
      </c>
    </row>
    <row r="789" spans="27:27">
      <c r="AA789" s="94">
        <f>IF((A789&gt;=Pareto!$M$2),IF(('Raw Data'!A789&lt;=Pareto!$O$2),1,0),0)</f>
        <v>0</v>
      </c>
    </row>
    <row r="790" spans="27:27">
      <c r="AA790" s="94">
        <f>IF((A790&gt;=Pareto!$M$2),IF(('Raw Data'!A790&lt;=Pareto!$O$2),1,0),0)</f>
        <v>0</v>
      </c>
    </row>
    <row r="791" spans="27:27">
      <c r="AA791" s="94">
        <f>IF((A791&gt;=Pareto!$M$2),IF(('Raw Data'!A791&lt;=Pareto!$O$2),1,0),0)</f>
        <v>0</v>
      </c>
    </row>
    <row r="792" spans="27:27">
      <c r="AA792" s="94">
        <f>IF((A792&gt;=Pareto!$M$2),IF(('Raw Data'!A792&lt;=Pareto!$O$2),1,0),0)</f>
        <v>0</v>
      </c>
    </row>
    <row r="793" spans="27:27">
      <c r="AA793" s="94">
        <f>IF((A793&gt;=Pareto!$M$2),IF(('Raw Data'!A793&lt;=Pareto!$O$2),1,0),0)</f>
        <v>0</v>
      </c>
    </row>
    <row r="794" spans="27:27">
      <c r="AA794" s="94">
        <f>IF((A794&gt;=Pareto!$M$2),IF(('Raw Data'!A794&lt;=Pareto!$O$2),1,0),0)</f>
        <v>0</v>
      </c>
    </row>
    <row r="795" spans="27:27">
      <c r="AA795" s="94">
        <f>IF((A795&gt;=Pareto!$M$2),IF(('Raw Data'!A795&lt;=Pareto!$O$2),1,0),0)</f>
        <v>0</v>
      </c>
    </row>
    <row r="796" spans="27:27">
      <c r="AA796" s="94">
        <f>IF((A796&gt;=Pareto!$M$2),IF(('Raw Data'!A796&lt;=Pareto!$O$2),1,0),0)</f>
        <v>0</v>
      </c>
    </row>
    <row r="797" spans="27:27">
      <c r="AA797" s="94">
        <f>IF((A797&gt;=Pareto!$M$2),IF(('Raw Data'!A797&lt;=Pareto!$O$2),1,0),0)</f>
        <v>0</v>
      </c>
    </row>
    <row r="798" spans="27:27">
      <c r="AA798" s="94">
        <f>IF((A798&gt;=Pareto!$M$2),IF(('Raw Data'!A798&lt;=Pareto!$O$2),1,0),0)</f>
        <v>0</v>
      </c>
    </row>
    <row r="799" spans="27:27">
      <c r="AA799" s="94">
        <f>IF((A799&gt;=Pareto!$M$2),IF(('Raw Data'!A799&lt;=Pareto!$O$2),1,0),0)</f>
        <v>0</v>
      </c>
    </row>
    <row r="800" spans="27:27">
      <c r="AA800" s="94">
        <f>IF((A800&gt;=Pareto!$M$2),IF(('Raw Data'!A800&lt;=Pareto!$O$2),1,0),0)</f>
        <v>0</v>
      </c>
    </row>
    <row r="801" spans="27:27">
      <c r="AA801" s="94">
        <f>IF((A801&gt;=Pareto!$M$2),IF(('Raw Data'!A801&lt;=Pareto!$O$2),1,0),0)</f>
        <v>0</v>
      </c>
    </row>
    <row r="802" spans="27:27">
      <c r="AA802" s="94">
        <f>IF((A802&gt;=Pareto!$M$2),IF(('Raw Data'!A802&lt;=Pareto!$O$2),1,0),0)</f>
        <v>0</v>
      </c>
    </row>
    <row r="803" spans="27:27">
      <c r="AA803" s="94">
        <f>IF((A803&gt;=Pareto!$M$2),IF(('Raw Data'!A803&lt;=Pareto!$O$2),1,0),0)</f>
        <v>0</v>
      </c>
    </row>
    <row r="804" spans="27:27">
      <c r="AA804" s="94">
        <f>IF((A804&gt;=Pareto!$M$2),IF(('Raw Data'!A804&lt;=Pareto!$O$2),1,0),0)</f>
        <v>0</v>
      </c>
    </row>
    <row r="805" spans="27:27">
      <c r="AA805" s="94">
        <f>IF((A805&gt;=Pareto!$M$2),IF(('Raw Data'!A805&lt;=Pareto!$O$2),1,0),0)</f>
        <v>0</v>
      </c>
    </row>
    <row r="806" spans="27:27">
      <c r="AA806" s="94">
        <f>IF((A806&gt;=Pareto!$M$2),IF(('Raw Data'!A806&lt;=Pareto!$O$2),1,0),0)</f>
        <v>0</v>
      </c>
    </row>
    <row r="807" spans="27:27">
      <c r="AA807" s="94">
        <f>IF((A807&gt;=Pareto!$M$2),IF(('Raw Data'!A807&lt;=Pareto!$O$2),1,0),0)</f>
        <v>0</v>
      </c>
    </row>
    <row r="808" spans="27:27">
      <c r="AA808" s="94">
        <f>IF((A808&gt;=Pareto!$M$2),IF(('Raw Data'!A808&lt;=Pareto!$O$2),1,0),0)</f>
        <v>0</v>
      </c>
    </row>
    <row r="809" spans="27:27">
      <c r="AA809" s="94">
        <f>IF((A809&gt;=Pareto!$M$2),IF(('Raw Data'!A809&lt;=Pareto!$O$2),1,0),0)</f>
        <v>0</v>
      </c>
    </row>
    <row r="810" spans="27:27">
      <c r="AA810" s="94">
        <f>IF((A810&gt;=Pareto!$M$2),IF(('Raw Data'!A810&lt;=Pareto!$O$2),1,0),0)</f>
        <v>0</v>
      </c>
    </row>
    <row r="811" spans="27:27">
      <c r="AA811" s="94">
        <f>IF((A811&gt;=Pareto!$M$2),IF(('Raw Data'!A811&lt;=Pareto!$O$2),1,0),0)</f>
        <v>0</v>
      </c>
    </row>
    <row r="812" spans="27:27">
      <c r="AA812" s="94">
        <f>IF((A812&gt;=Pareto!$M$2),IF(('Raw Data'!A812&lt;=Pareto!$O$2),1,0),0)</f>
        <v>0</v>
      </c>
    </row>
    <row r="813" spans="27:27">
      <c r="AA813" s="94">
        <f>IF((A813&gt;=Pareto!$M$2),IF(('Raw Data'!A813&lt;=Pareto!$O$2),1,0),0)</f>
        <v>0</v>
      </c>
    </row>
    <row r="814" spans="27:27">
      <c r="AA814" s="94">
        <f>IF((A814&gt;=Pareto!$M$2),IF(('Raw Data'!A814&lt;=Pareto!$O$2),1,0),0)</f>
        <v>0</v>
      </c>
    </row>
    <row r="815" spans="27:27">
      <c r="AA815" s="94">
        <f>IF((A815&gt;=Pareto!$M$2),IF(('Raw Data'!A815&lt;=Pareto!$O$2),1,0),0)</f>
        <v>0</v>
      </c>
    </row>
    <row r="816" spans="27:27">
      <c r="AA816" s="94">
        <f>IF((A816&gt;=Pareto!$M$2),IF(('Raw Data'!A816&lt;=Pareto!$O$2),1,0),0)</f>
        <v>0</v>
      </c>
    </row>
    <row r="817" spans="27:27">
      <c r="AA817" s="94">
        <f>IF((A817&gt;=Pareto!$M$2),IF(('Raw Data'!A817&lt;=Pareto!$O$2),1,0),0)</f>
        <v>0</v>
      </c>
    </row>
    <row r="818" spans="27:27">
      <c r="AA818" s="94">
        <f>IF((A818&gt;=Pareto!$M$2),IF(('Raw Data'!A818&lt;=Pareto!$O$2),1,0),0)</f>
        <v>0</v>
      </c>
    </row>
    <row r="819" spans="27:27">
      <c r="AA819" s="94">
        <f>IF((A819&gt;=Pareto!$M$2),IF(('Raw Data'!A819&lt;=Pareto!$O$2),1,0),0)</f>
        <v>0</v>
      </c>
    </row>
    <row r="820" spans="27:27">
      <c r="AA820" s="94">
        <f>IF((A820&gt;=Pareto!$M$2),IF(('Raw Data'!A820&lt;=Pareto!$O$2),1,0),0)</f>
        <v>0</v>
      </c>
    </row>
    <row r="821" spans="27:27">
      <c r="AA821" s="94">
        <f>IF((A821&gt;=Pareto!$M$2),IF(('Raw Data'!A821&lt;=Pareto!$O$2),1,0),0)</f>
        <v>0</v>
      </c>
    </row>
    <row r="822" spans="27:27">
      <c r="AA822" s="94">
        <f>IF((A822&gt;=Pareto!$M$2),IF(('Raw Data'!A822&lt;=Pareto!$O$2),1,0),0)</f>
        <v>0</v>
      </c>
    </row>
    <row r="823" spans="27:27">
      <c r="AA823" s="94">
        <f>IF((A823&gt;=Pareto!$M$2),IF(('Raw Data'!A823&lt;=Pareto!$O$2),1,0),0)</f>
        <v>0</v>
      </c>
    </row>
    <row r="824" spans="27:27">
      <c r="AA824" s="94">
        <f>IF((A824&gt;=Pareto!$M$2),IF(('Raw Data'!A824&lt;=Pareto!$O$2),1,0),0)</f>
        <v>0</v>
      </c>
    </row>
    <row r="825" spans="27:27">
      <c r="AA825" s="94">
        <f>IF((A825&gt;=Pareto!$M$2),IF(('Raw Data'!A825&lt;=Pareto!$O$2),1,0),0)</f>
        <v>0</v>
      </c>
    </row>
    <row r="826" spans="27:27">
      <c r="AA826" s="94">
        <f>IF((A826&gt;=Pareto!$M$2),IF(('Raw Data'!A826&lt;=Pareto!$O$2),1,0),0)</f>
        <v>0</v>
      </c>
    </row>
    <row r="827" spans="27:27">
      <c r="AA827" s="94">
        <f>IF((A827&gt;=Pareto!$M$2),IF(('Raw Data'!A827&lt;=Pareto!$O$2),1,0),0)</f>
        <v>0</v>
      </c>
    </row>
    <row r="828" spans="27:27">
      <c r="AA828" s="94">
        <f>IF((A828&gt;=Pareto!$M$2),IF(('Raw Data'!A828&lt;=Pareto!$O$2),1,0),0)</f>
        <v>0</v>
      </c>
    </row>
    <row r="829" spans="27:27">
      <c r="AA829" s="94">
        <f>IF((A829&gt;=Pareto!$M$2),IF(('Raw Data'!A829&lt;=Pareto!$O$2),1,0),0)</f>
        <v>0</v>
      </c>
    </row>
    <row r="830" spans="27:27">
      <c r="AA830" s="94">
        <f>IF((A830&gt;=Pareto!$M$2),IF(('Raw Data'!A830&lt;=Pareto!$O$2),1,0),0)</f>
        <v>0</v>
      </c>
    </row>
    <row r="831" spans="27:27">
      <c r="AA831" s="94">
        <f>IF((A831&gt;=Pareto!$M$2),IF(('Raw Data'!A831&lt;=Pareto!$O$2),1,0),0)</f>
        <v>0</v>
      </c>
    </row>
    <row r="832" spans="27:27">
      <c r="AA832" s="94">
        <f>IF((A832&gt;=Pareto!$M$2),IF(('Raw Data'!A832&lt;=Pareto!$O$2),1,0),0)</f>
        <v>0</v>
      </c>
    </row>
    <row r="833" spans="27:27">
      <c r="AA833" s="94">
        <f>IF((A833&gt;=Pareto!$M$2),IF(('Raw Data'!A833&lt;=Pareto!$O$2),1,0),0)</f>
        <v>0</v>
      </c>
    </row>
    <row r="834" spans="27:27">
      <c r="AA834" s="94">
        <f>IF((A834&gt;=Pareto!$M$2),IF(('Raw Data'!A834&lt;=Pareto!$O$2),1,0),0)</f>
        <v>0</v>
      </c>
    </row>
    <row r="835" spans="27:27">
      <c r="AA835" s="94">
        <f>IF((A835&gt;=Pareto!$M$2),IF(('Raw Data'!A835&lt;=Pareto!$O$2),1,0),0)</f>
        <v>0</v>
      </c>
    </row>
    <row r="836" spans="27:27">
      <c r="AA836" s="94">
        <f>IF((A836&gt;=Pareto!$M$2),IF(('Raw Data'!A836&lt;=Pareto!$O$2),1,0),0)</f>
        <v>0</v>
      </c>
    </row>
    <row r="837" spans="27:27">
      <c r="AA837" s="94">
        <f>IF((A837&gt;=Pareto!$M$2),IF(('Raw Data'!A837&lt;=Pareto!$O$2),1,0),0)</f>
        <v>0</v>
      </c>
    </row>
    <row r="838" spans="27:27">
      <c r="AA838" s="94">
        <f>IF((A838&gt;=Pareto!$M$2),IF(('Raw Data'!A838&lt;=Pareto!$O$2),1,0),0)</f>
        <v>0</v>
      </c>
    </row>
    <row r="839" spans="27:27">
      <c r="AA839" s="94">
        <f>IF((A839&gt;=Pareto!$M$2),IF(('Raw Data'!A839&lt;=Pareto!$O$2),1,0),0)</f>
        <v>0</v>
      </c>
    </row>
    <row r="840" spans="27:27">
      <c r="AA840" s="94">
        <f>IF((A840&gt;=Pareto!$M$2),IF(('Raw Data'!A840&lt;=Pareto!$O$2),1,0),0)</f>
        <v>0</v>
      </c>
    </row>
    <row r="841" spans="27:27">
      <c r="AA841" s="94">
        <f>IF((A841&gt;=Pareto!$M$2),IF(('Raw Data'!A841&lt;=Pareto!$O$2),1,0),0)</f>
        <v>0</v>
      </c>
    </row>
    <row r="842" spans="27:27">
      <c r="AA842" s="94">
        <f>IF((A842&gt;=Pareto!$M$2),IF(('Raw Data'!A842&lt;=Pareto!$O$2),1,0),0)</f>
        <v>0</v>
      </c>
    </row>
    <row r="843" spans="27:27">
      <c r="AA843" s="94">
        <f>IF((A843&gt;=Pareto!$M$2),IF(('Raw Data'!A843&lt;=Pareto!$O$2),1,0),0)</f>
        <v>0</v>
      </c>
    </row>
    <row r="844" spans="27:27">
      <c r="AA844" s="94">
        <f>IF((A844&gt;=Pareto!$M$2),IF(('Raw Data'!A844&lt;=Pareto!$O$2),1,0),0)</f>
        <v>0</v>
      </c>
    </row>
    <row r="845" spans="27:27">
      <c r="AA845" s="94">
        <f>IF((A845&gt;=Pareto!$M$2),IF(('Raw Data'!A845&lt;=Pareto!$O$2),1,0),0)</f>
        <v>0</v>
      </c>
    </row>
    <row r="846" spans="27:27">
      <c r="AA846" s="94">
        <f>IF((A846&gt;=Pareto!$M$2),IF(('Raw Data'!A846&lt;=Pareto!$O$2),1,0),0)</f>
        <v>0</v>
      </c>
    </row>
    <row r="847" spans="27:27">
      <c r="AA847" s="94">
        <f>IF((A847&gt;=Pareto!$M$2),IF(('Raw Data'!A847&lt;=Pareto!$O$2),1,0),0)</f>
        <v>0</v>
      </c>
    </row>
    <row r="848" spans="27:27">
      <c r="AA848" s="94">
        <f>IF((A848&gt;=Pareto!$M$2),IF(('Raw Data'!A848&lt;=Pareto!$O$2),1,0),0)</f>
        <v>0</v>
      </c>
    </row>
    <row r="849" spans="27:27">
      <c r="AA849" s="94">
        <f>IF((A849&gt;=Pareto!$M$2),IF(('Raw Data'!A849&lt;=Pareto!$O$2),1,0),0)</f>
        <v>0</v>
      </c>
    </row>
    <row r="850" spans="27:27">
      <c r="AA850" s="94">
        <f>IF((A850&gt;=Pareto!$M$2),IF(('Raw Data'!A850&lt;=Pareto!$O$2),1,0),0)</f>
        <v>0</v>
      </c>
    </row>
    <row r="851" spans="27:27">
      <c r="AA851" s="94">
        <f>IF((A851&gt;=Pareto!$M$2),IF(('Raw Data'!A851&lt;=Pareto!$O$2),1,0),0)</f>
        <v>0</v>
      </c>
    </row>
    <row r="852" spans="27:27">
      <c r="AA852" s="94">
        <f>IF((A852&gt;=Pareto!$M$2),IF(('Raw Data'!A852&lt;=Pareto!$O$2),1,0),0)</f>
        <v>0</v>
      </c>
    </row>
    <row r="853" spans="27:27">
      <c r="AA853" s="94">
        <f>IF((A853&gt;=Pareto!$M$2),IF(('Raw Data'!A853&lt;=Pareto!$O$2),1,0),0)</f>
        <v>0</v>
      </c>
    </row>
    <row r="854" spans="27:27">
      <c r="AA854" s="94">
        <f>IF((A854&gt;=Pareto!$M$2),IF(('Raw Data'!A854&lt;=Pareto!$O$2),1,0),0)</f>
        <v>0</v>
      </c>
    </row>
    <row r="855" spans="27:27">
      <c r="AA855" s="94">
        <f>IF((A855&gt;=Pareto!$M$2),IF(('Raw Data'!A855&lt;=Pareto!$O$2),1,0),0)</f>
        <v>0</v>
      </c>
    </row>
    <row r="856" spans="27:27">
      <c r="AA856" s="94">
        <f>IF((A856&gt;=Pareto!$M$2),IF(('Raw Data'!A856&lt;=Pareto!$O$2),1,0),0)</f>
        <v>0</v>
      </c>
    </row>
    <row r="857" spans="27:27">
      <c r="AA857" s="94">
        <f>IF((A857&gt;=Pareto!$M$2),IF(('Raw Data'!A857&lt;=Pareto!$O$2),1,0),0)</f>
        <v>0</v>
      </c>
    </row>
    <row r="858" spans="27:27">
      <c r="AA858" s="94">
        <f>IF((A858&gt;=Pareto!$M$2),IF(('Raw Data'!A858&lt;=Pareto!$O$2),1,0),0)</f>
        <v>0</v>
      </c>
    </row>
    <row r="859" spans="27:27">
      <c r="AA859" s="94">
        <f>IF((A859&gt;=Pareto!$M$2),IF(('Raw Data'!A859&lt;=Pareto!$O$2),1,0),0)</f>
        <v>0</v>
      </c>
    </row>
    <row r="860" spans="27:27">
      <c r="AA860" s="94">
        <f>IF((A860&gt;=Pareto!$M$2),IF(('Raw Data'!A860&lt;=Pareto!$O$2),1,0),0)</f>
        <v>0</v>
      </c>
    </row>
    <row r="861" spans="27:27">
      <c r="AA861" s="94">
        <f>IF((A861&gt;=Pareto!$M$2),IF(('Raw Data'!A861&lt;=Pareto!$O$2),1,0),0)</f>
        <v>0</v>
      </c>
    </row>
    <row r="862" spans="27:27">
      <c r="AA862" s="94">
        <f>IF((A862&gt;=Pareto!$M$2),IF(('Raw Data'!A862&lt;=Pareto!$O$2),1,0),0)</f>
        <v>0</v>
      </c>
    </row>
    <row r="863" spans="27:27">
      <c r="AA863" s="94">
        <f>IF((A863&gt;=Pareto!$M$2),IF(('Raw Data'!A863&lt;=Pareto!$O$2),1,0),0)</f>
        <v>0</v>
      </c>
    </row>
    <row r="864" spans="27:27">
      <c r="AA864" s="94">
        <f>IF((A864&gt;=Pareto!$M$2),IF(('Raw Data'!A864&lt;=Pareto!$O$2),1,0),0)</f>
        <v>0</v>
      </c>
    </row>
    <row r="865" spans="27:27">
      <c r="AA865" s="94">
        <f>IF((A865&gt;=Pareto!$M$2),IF(('Raw Data'!A865&lt;=Pareto!$O$2),1,0),0)</f>
        <v>0</v>
      </c>
    </row>
    <row r="866" spans="27:27">
      <c r="AA866" s="94">
        <f>IF((A866&gt;=Pareto!$M$2),IF(('Raw Data'!A866&lt;=Pareto!$O$2),1,0),0)</f>
        <v>0</v>
      </c>
    </row>
    <row r="867" spans="27:27">
      <c r="AA867" s="94">
        <f>IF((A867&gt;=Pareto!$M$2),IF(('Raw Data'!A867&lt;=Pareto!$O$2),1,0),0)</f>
        <v>0</v>
      </c>
    </row>
    <row r="868" spans="27:27">
      <c r="AA868" s="94">
        <f>IF((A868&gt;=Pareto!$M$2),IF(('Raw Data'!A868&lt;=Pareto!$O$2),1,0),0)</f>
        <v>0</v>
      </c>
    </row>
    <row r="869" spans="27:27">
      <c r="AA869" s="94">
        <f>IF((A869&gt;=Pareto!$M$2),IF(('Raw Data'!A869&lt;=Pareto!$O$2),1,0),0)</f>
        <v>0</v>
      </c>
    </row>
    <row r="870" spans="27:27">
      <c r="AA870" s="94">
        <f>IF((A870&gt;=Pareto!$M$2),IF(('Raw Data'!A870&lt;=Pareto!$O$2),1,0),0)</f>
        <v>0</v>
      </c>
    </row>
    <row r="871" spans="27:27">
      <c r="AA871" s="94">
        <f>IF((A871&gt;=Pareto!$M$2),IF(('Raw Data'!A871&lt;=Pareto!$O$2),1,0),0)</f>
        <v>0</v>
      </c>
    </row>
    <row r="872" spans="27:27">
      <c r="AA872" s="94">
        <f>IF((A872&gt;=Pareto!$M$2),IF(('Raw Data'!A872&lt;=Pareto!$O$2),1,0),0)</f>
        <v>0</v>
      </c>
    </row>
    <row r="873" spans="27:27">
      <c r="AA873" s="94">
        <f>IF((A873&gt;=Pareto!$M$2),IF(('Raw Data'!A873&lt;=Pareto!$O$2),1,0),0)</f>
        <v>0</v>
      </c>
    </row>
    <row r="874" spans="27:27">
      <c r="AA874" s="94">
        <f>IF((A874&gt;=Pareto!$M$2),IF(('Raw Data'!A874&lt;=Pareto!$O$2),1,0),0)</f>
        <v>0</v>
      </c>
    </row>
    <row r="875" spans="27:27">
      <c r="AA875" s="94">
        <f>IF((A875&gt;=Pareto!$M$2),IF(('Raw Data'!A875&lt;=Pareto!$O$2),1,0),0)</f>
        <v>0</v>
      </c>
    </row>
    <row r="876" spans="27:27">
      <c r="AA876" s="94">
        <f>IF((A876&gt;=Pareto!$M$2),IF(('Raw Data'!A876&lt;=Pareto!$O$2),1,0),0)</f>
        <v>0</v>
      </c>
    </row>
    <row r="877" spans="27:27">
      <c r="AA877" s="94">
        <f>IF((A877&gt;=Pareto!$M$2),IF(('Raw Data'!A877&lt;=Pareto!$O$2),1,0),0)</f>
        <v>0</v>
      </c>
    </row>
    <row r="878" spans="27:27">
      <c r="AA878" s="94">
        <f>IF((A878&gt;=Pareto!$M$2),IF(('Raw Data'!A878&lt;=Pareto!$O$2),1,0),0)</f>
        <v>0</v>
      </c>
    </row>
    <row r="879" spans="27:27">
      <c r="AA879" s="94">
        <f>IF((A879&gt;=Pareto!$M$2),IF(('Raw Data'!A879&lt;=Pareto!$O$2),1,0),0)</f>
        <v>0</v>
      </c>
    </row>
    <row r="880" spans="27:27">
      <c r="AA880" s="94">
        <f>IF((A880&gt;=Pareto!$M$2),IF(('Raw Data'!A880&lt;=Pareto!$O$2),1,0),0)</f>
        <v>0</v>
      </c>
    </row>
    <row r="881" spans="27:27">
      <c r="AA881" s="94">
        <f>IF((A881&gt;=Pareto!$M$2),IF(('Raw Data'!A881&lt;=Pareto!$O$2),1,0),0)</f>
        <v>0</v>
      </c>
    </row>
    <row r="882" spans="27:27">
      <c r="AA882" s="94">
        <f>IF((A882&gt;=Pareto!$M$2),IF(('Raw Data'!A882&lt;=Pareto!$O$2),1,0),0)</f>
        <v>0</v>
      </c>
    </row>
    <row r="883" spans="27:27">
      <c r="AA883" s="94">
        <f>IF((A883&gt;=Pareto!$M$2),IF(('Raw Data'!A883&lt;=Pareto!$O$2),1,0),0)</f>
        <v>0</v>
      </c>
    </row>
    <row r="884" spans="27:27">
      <c r="AA884" s="94">
        <f>IF((A884&gt;=Pareto!$M$2),IF(('Raw Data'!A884&lt;=Pareto!$O$2),1,0),0)</f>
        <v>0</v>
      </c>
    </row>
    <row r="885" spans="27:27">
      <c r="AA885" s="94">
        <f>IF((A885&gt;=Pareto!$M$2),IF(('Raw Data'!A885&lt;=Pareto!$O$2),1,0),0)</f>
        <v>0</v>
      </c>
    </row>
    <row r="886" spans="27:27">
      <c r="AA886" s="94">
        <f>IF((A886&gt;=Pareto!$M$2),IF(('Raw Data'!A886&lt;=Pareto!$O$2),1,0),0)</f>
        <v>0</v>
      </c>
    </row>
    <row r="887" spans="27:27">
      <c r="AA887" s="94">
        <f>IF((A887&gt;=Pareto!$M$2),IF(('Raw Data'!A887&lt;=Pareto!$O$2),1,0),0)</f>
        <v>0</v>
      </c>
    </row>
    <row r="888" spans="27:27">
      <c r="AA888" s="94">
        <f>IF((A888&gt;=Pareto!$M$2),IF(('Raw Data'!A888&lt;=Pareto!$O$2),1,0),0)</f>
        <v>0</v>
      </c>
    </row>
    <row r="889" spans="27:27">
      <c r="AA889" s="94">
        <f>IF((A889&gt;=Pareto!$M$2),IF(('Raw Data'!A889&lt;=Pareto!$O$2),1,0),0)</f>
        <v>0</v>
      </c>
    </row>
    <row r="890" spans="27:27">
      <c r="AA890" s="94">
        <f>IF((A890&gt;=Pareto!$M$2),IF(('Raw Data'!A890&lt;=Pareto!$O$2),1,0),0)</f>
        <v>0</v>
      </c>
    </row>
    <row r="891" spans="27:27">
      <c r="AA891" s="94">
        <f>IF((A891&gt;=Pareto!$M$2),IF(('Raw Data'!A891&lt;=Pareto!$O$2),1,0),0)</f>
        <v>0</v>
      </c>
    </row>
    <row r="892" spans="27:27">
      <c r="AA892" s="94">
        <f>IF((A892&gt;=Pareto!$M$2),IF(('Raw Data'!A892&lt;=Pareto!$O$2),1,0),0)</f>
        <v>0</v>
      </c>
    </row>
    <row r="893" spans="27:27">
      <c r="AA893" s="94">
        <f>IF((A893&gt;=Pareto!$M$2),IF(('Raw Data'!A893&lt;=Pareto!$O$2),1,0),0)</f>
        <v>0</v>
      </c>
    </row>
    <row r="894" spans="27:27">
      <c r="AA894" s="94">
        <f>IF((A894&gt;=Pareto!$M$2),IF(('Raw Data'!A894&lt;=Pareto!$O$2),1,0),0)</f>
        <v>0</v>
      </c>
    </row>
    <row r="895" spans="27:27">
      <c r="AA895" s="94">
        <f>IF((A895&gt;=Pareto!$M$2),IF(('Raw Data'!A895&lt;=Pareto!$O$2),1,0),0)</f>
        <v>0</v>
      </c>
    </row>
    <row r="896" spans="27:27">
      <c r="AA896" s="94">
        <f>IF((A896&gt;=Pareto!$M$2),IF(('Raw Data'!A896&lt;=Pareto!$O$2),1,0),0)</f>
        <v>0</v>
      </c>
    </row>
    <row r="897" spans="27:27">
      <c r="AA897" s="94">
        <f>IF((A897&gt;=Pareto!$M$2),IF(('Raw Data'!A897&lt;=Pareto!$O$2),1,0),0)</f>
        <v>0</v>
      </c>
    </row>
    <row r="898" spans="27:27">
      <c r="AA898" s="94">
        <f>IF((A898&gt;=Pareto!$M$2),IF(('Raw Data'!A898&lt;=Pareto!$O$2),1,0),0)</f>
        <v>0</v>
      </c>
    </row>
    <row r="899" spans="27:27">
      <c r="AA899" s="94">
        <f>IF((A899&gt;=Pareto!$M$2),IF(('Raw Data'!A899&lt;=Pareto!$O$2),1,0),0)</f>
        <v>0</v>
      </c>
    </row>
    <row r="900" spans="27:27">
      <c r="AA900" s="94">
        <f>IF((A900&gt;=Pareto!$M$2),IF(('Raw Data'!A900&lt;=Pareto!$O$2),1,0),0)</f>
        <v>0</v>
      </c>
    </row>
    <row r="901" spans="27:27">
      <c r="AA901" s="94">
        <f>IF((A901&gt;=Pareto!$M$2),IF(('Raw Data'!A901&lt;=Pareto!$O$2),1,0),0)</f>
        <v>0</v>
      </c>
    </row>
    <row r="902" spans="27:27">
      <c r="AA902" s="94">
        <f>IF((A902&gt;=Pareto!$M$2),IF(('Raw Data'!A902&lt;=Pareto!$O$2),1,0),0)</f>
        <v>0</v>
      </c>
    </row>
    <row r="903" spans="27:27">
      <c r="AA903" s="94">
        <f>IF((A903&gt;=Pareto!$M$2),IF(('Raw Data'!A903&lt;=Pareto!$O$2),1,0),0)</f>
        <v>0</v>
      </c>
    </row>
    <row r="904" spans="27:27">
      <c r="AA904" s="94">
        <f>IF((A904&gt;=Pareto!$M$2),IF(('Raw Data'!A904&lt;=Pareto!$O$2),1,0),0)</f>
        <v>0</v>
      </c>
    </row>
    <row r="905" spans="27:27">
      <c r="AA905" s="94">
        <f>IF((A905&gt;=Pareto!$M$2),IF(('Raw Data'!A905&lt;=Pareto!$O$2),1,0),0)</f>
        <v>0</v>
      </c>
    </row>
    <row r="906" spans="27:27">
      <c r="AA906" s="94">
        <f>IF((A906&gt;=Pareto!$M$2),IF(('Raw Data'!A906&lt;=Pareto!$O$2),1,0),0)</f>
        <v>0</v>
      </c>
    </row>
    <row r="907" spans="27:27">
      <c r="AA907" s="94">
        <f>IF((A907&gt;=Pareto!$M$2),IF(('Raw Data'!A907&lt;=Pareto!$O$2),1,0),0)</f>
        <v>0</v>
      </c>
    </row>
    <row r="908" spans="27:27">
      <c r="AA908" s="94">
        <f>IF((A908&gt;=Pareto!$M$2),IF(('Raw Data'!A908&lt;=Pareto!$O$2),1,0),0)</f>
        <v>0</v>
      </c>
    </row>
    <row r="909" spans="27:27">
      <c r="AA909" s="94">
        <f>IF((A909&gt;=Pareto!$M$2),IF(('Raw Data'!A909&lt;=Pareto!$O$2),1,0),0)</f>
        <v>0</v>
      </c>
    </row>
    <row r="910" spans="27:27">
      <c r="AA910" s="94">
        <f>IF((A910&gt;=Pareto!$M$2),IF(('Raw Data'!A910&lt;=Pareto!$O$2),1,0),0)</f>
        <v>0</v>
      </c>
    </row>
    <row r="911" spans="27:27">
      <c r="AA911" s="94">
        <f>IF((A911&gt;=Pareto!$M$2),IF(('Raw Data'!A911&lt;=Pareto!$O$2),1,0),0)</f>
        <v>0</v>
      </c>
    </row>
    <row r="912" spans="27:27">
      <c r="AA912" s="94">
        <f>IF((A912&gt;=Pareto!$M$2),IF(('Raw Data'!A912&lt;=Pareto!$O$2),1,0),0)</f>
        <v>0</v>
      </c>
    </row>
    <row r="913" spans="27:27">
      <c r="AA913" s="94">
        <f>IF((A913&gt;=Pareto!$M$2),IF(('Raw Data'!A913&lt;=Pareto!$O$2),1,0),0)</f>
        <v>0</v>
      </c>
    </row>
    <row r="914" spans="27:27">
      <c r="AA914" s="94">
        <f>IF((A914&gt;=Pareto!$M$2),IF(('Raw Data'!A914&lt;=Pareto!$O$2),1,0),0)</f>
        <v>0</v>
      </c>
    </row>
    <row r="915" spans="27:27">
      <c r="AA915" s="94">
        <f>IF((A915&gt;=Pareto!$M$2),IF(('Raw Data'!A915&lt;=Pareto!$O$2),1,0),0)</f>
        <v>0</v>
      </c>
    </row>
    <row r="916" spans="27:27">
      <c r="AA916" s="94">
        <f>IF((A916&gt;=Pareto!$M$2),IF(('Raw Data'!A916&lt;=Pareto!$O$2),1,0),0)</f>
        <v>0</v>
      </c>
    </row>
    <row r="917" spans="27:27">
      <c r="AA917" s="94">
        <f>IF((A917&gt;=Pareto!$M$2),IF(('Raw Data'!A917&lt;=Pareto!$O$2),1,0),0)</f>
        <v>0</v>
      </c>
    </row>
    <row r="918" spans="27:27">
      <c r="AA918" s="94">
        <f>IF((A918&gt;=Pareto!$M$2),IF(('Raw Data'!A918&lt;=Pareto!$O$2),1,0),0)</f>
        <v>0</v>
      </c>
    </row>
    <row r="919" spans="27:27">
      <c r="AA919" s="94">
        <f>IF((A919&gt;=Pareto!$M$2),IF(('Raw Data'!A919&lt;=Pareto!$O$2),1,0),0)</f>
        <v>0</v>
      </c>
    </row>
    <row r="920" spans="27:27">
      <c r="AA920" s="94">
        <f>IF((A920&gt;=Pareto!$M$2),IF(('Raw Data'!A920&lt;=Pareto!$O$2),1,0),0)</f>
        <v>0</v>
      </c>
    </row>
    <row r="921" spans="27:27">
      <c r="AA921" s="94">
        <f>IF((A921&gt;=Pareto!$M$2),IF(('Raw Data'!A921&lt;=Pareto!$O$2),1,0),0)</f>
        <v>0</v>
      </c>
    </row>
    <row r="922" spans="27:27">
      <c r="AA922" s="94">
        <f>IF((A922&gt;=Pareto!$M$2),IF(('Raw Data'!A922&lt;=Pareto!$O$2),1,0),0)</f>
        <v>0</v>
      </c>
    </row>
    <row r="923" spans="27:27">
      <c r="AA923" s="94">
        <f>IF((A923&gt;=Pareto!$M$2),IF(('Raw Data'!A923&lt;=Pareto!$O$2),1,0),0)</f>
        <v>0</v>
      </c>
    </row>
    <row r="924" spans="27:27">
      <c r="AA924" s="94">
        <f>IF((A924&gt;=Pareto!$M$2),IF(('Raw Data'!A924&lt;=Pareto!$O$2),1,0),0)</f>
        <v>0</v>
      </c>
    </row>
    <row r="925" spans="27:27">
      <c r="AA925" s="94">
        <f>IF((A925&gt;=Pareto!$M$2),IF(('Raw Data'!A925&lt;=Pareto!$O$2),1,0),0)</f>
        <v>0</v>
      </c>
    </row>
    <row r="926" spans="27:27">
      <c r="AA926" s="94">
        <f>IF((A926&gt;=Pareto!$M$2),IF(('Raw Data'!A926&lt;=Pareto!$O$2),1,0),0)</f>
        <v>0</v>
      </c>
    </row>
    <row r="927" spans="27:27">
      <c r="AA927" s="94">
        <f>IF((A927&gt;=Pareto!$M$2),IF(('Raw Data'!A927&lt;=Pareto!$O$2),1,0),0)</f>
        <v>0</v>
      </c>
    </row>
    <row r="928" spans="27:27">
      <c r="AA928" s="94">
        <f>IF((A928&gt;=Pareto!$M$2),IF(('Raw Data'!A928&lt;=Pareto!$O$2),1,0),0)</f>
        <v>0</v>
      </c>
    </row>
    <row r="929" spans="27:27">
      <c r="AA929" s="94">
        <f>IF((A929&gt;=Pareto!$M$2),IF(('Raw Data'!A929&lt;=Pareto!$O$2),1,0),0)</f>
        <v>0</v>
      </c>
    </row>
    <row r="930" spans="27:27">
      <c r="AA930" s="94">
        <f>IF((A930&gt;=Pareto!$M$2),IF(('Raw Data'!A930&lt;=Pareto!$O$2),1,0),0)</f>
        <v>0</v>
      </c>
    </row>
    <row r="931" spans="27:27">
      <c r="AA931" s="94">
        <f>IF((A931&gt;=Pareto!$M$2),IF(('Raw Data'!A931&lt;=Pareto!$O$2),1,0),0)</f>
        <v>0</v>
      </c>
    </row>
    <row r="932" spans="27:27">
      <c r="AA932" s="94">
        <f>IF((A932&gt;=Pareto!$M$2),IF(('Raw Data'!A932&lt;=Pareto!$O$2),1,0),0)</f>
        <v>0</v>
      </c>
    </row>
    <row r="933" spans="27:27">
      <c r="AA933" s="94">
        <f>IF((A933&gt;=Pareto!$M$2),IF(('Raw Data'!A933&lt;=Pareto!$O$2),1,0),0)</f>
        <v>0</v>
      </c>
    </row>
    <row r="934" spans="27:27">
      <c r="AA934" s="94">
        <f>IF((A934&gt;=Pareto!$M$2),IF(('Raw Data'!A934&lt;=Pareto!$O$2),1,0),0)</f>
        <v>0</v>
      </c>
    </row>
    <row r="935" spans="27:27">
      <c r="AA935" s="94">
        <f>IF((A935&gt;=Pareto!$M$2),IF(('Raw Data'!A935&lt;=Pareto!$O$2),1,0),0)</f>
        <v>0</v>
      </c>
    </row>
    <row r="936" spans="27:27">
      <c r="AA936" s="94">
        <f>IF((A936&gt;=Pareto!$M$2),IF(('Raw Data'!A936&lt;=Pareto!$O$2),1,0),0)</f>
        <v>0</v>
      </c>
    </row>
    <row r="937" spans="27:27">
      <c r="AA937" s="94">
        <f>IF((A937&gt;=Pareto!$M$2),IF(('Raw Data'!A937&lt;=Pareto!$O$2),1,0),0)</f>
        <v>0</v>
      </c>
    </row>
    <row r="938" spans="27:27">
      <c r="AA938" s="94">
        <f>IF((A938&gt;=Pareto!$M$2),IF(('Raw Data'!A938&lt;=Pareto!$O$2),1,0),0)</f>
        <v>0</v>
      </c>
    </row>
    <row r="939" spans="27:27">
      <c r="AA939" s="94">
        <f>IF((A939&gt;=Pareto!$M$2),IF(('Raw Data'!A939&lt;=Pareto!$O$2),1,0),0)</f>
        <v>0</v>
      </c>
    </row>
    <row r="940" spans="27:27">
      <c r="AA940" s="94">
        <f>IF((A940&gt;=Pareto!$M$2),IF(('Raw Data'!A940&lt;=Pareto!$O$2),1,0),0)</f>
        <v>0</v>
      </c>
    </row>
    <row r="941" spans="27:27">
      <c r="AA941" s="94">
        <f>IF((A941&gt;=Pareto!$M$2),IF(('Raw Data'!A941&lt;=Pareto!$O$2),1,0),0)</f>
        <v>0</v>
      </c>
    </row>
    <row r="942" spans="27:27">
      <c r="AA942" s="94">
        <f>IF((A942&gt;=Pareto!$M$2),IF(('Raw Data'!A942&lt;=Pareto!$O$2),1,0),0)</f>
        <v>0</v>
      </c>
    </row>
    <row r="943" spans="27:27">
      <c r="AA943" s="94">
        <f>IF((A943&gt;=Pareto!$M$2),IF(('Raw Data'!A943&lt;=Pareto!$O$2),1,0),0)</f>
        <v>0</v>
      </c>
    </row>
    <row r="944" spans="27:27">
      <c r="AA944" s="94">
        <f>IF((A944&gt;=Pareto!$M$2),IF(('Raw Data'!A944&lt;=Pareto!$O$2),1,0),0)</f>
        <v>0</v>
      </c>
    </row>
    <row r="945" spans="27:27">
      <c r="AA945" s="94">
        <f>IF((A945&gt;=Pareto!$M$2),IF(('Raw Data'!A945&lt;=Pareto!$O$2),1,0),0)</f>
        <v>0</v>
      </c>
    </row>
    <row r="946" spans="27:27">
      <c r="AA946" s="94">
        <f>IF((A946&gt;=Pareto!$M$2),IF(('Raw Data'!A946&lt;=Pareto!$O$2),1,0),0)</f>
        <v>0</v>
      </c>
    </row>
    <row r="947" spans="27:27">
      <c r="AA947" s="94">
        <f>IF((A947&gt;=Pareto!$M$2),IF(('Raw Data'!A947&lt;=Pareto!$O$2),1,0),0)</f>
        <v>0</v>
      </c>
    </row>
    <row r="948" spans="27:27">
      <c r="AA948" s="94">
        <f>IF((A948&gt;=Pareto!$M$2),IF(('Raw Data'!A948&lt;=Pareto!$O$2),1,0),0)</f>
        <v>0</v>
      </c>
    </row>
    <row r="949" spans="27:27">
      <c r="AA949" s="94">
        <f>IF((A949&gt;=Pareto!$M$2),IF(('Raw Data'!A949&lt;=Pareto!$O$2),1,0),0)</f>
        <v>0</v>
      </c>
    </row>
    <row r="950" spans="27:27">
      <c r="AA950" s="94">
        <f>IF((A950&gt;=Pareto!$M$2),IF(('Raw Data'!A950&lt;=Pareto!$O$2),1,0),0)</f>
        <v>0</v>
      </c>
    </row>
    <row r="951" spans="27:27">
      <c r="AA951" s="94">
        <f>IF((A951&gt;=Pareto!$M$2),IF(('Raw Data'!A951&lt;=Pareto!$O$2),1,0),0)</f>
        <v>0</v>
      </c>
    </row>
    <row r="952" spans="27:27">
      <c r="AA952" s="94">
        <f>IF((A952&gt;=Pareto!$M$2),IF(('Raw Data'!A952&lt;=Pareto!$O$2),1,0),0)</f>
        <v>0</v>
      </c>
    </row>
    <row r="953" spans="27:27">
      <c r="AA953" s="94">
        <f>IF((A953&gt;=Pareto!$M$2),IF(('Raw Data'!A953&lt;=Pareto!$O$2),1,0),0)</f>
        <v>0</v>
      </c>
    </row>
    <row r="954" spans="27:27">
      <c r="AA954" s="94">
        <f>IF((A954&gt;=Pareto!$M$2),IF(('Raw Data'!A954&lt;=Pareto!$O$2),1,0),0)</f>
        <v>0</v>
      </c>
    </row>
    <row r="955" spans="27:27">
      <c r="AA955" s="94">
        <f>IF((A955&gt;=Pareto!$M$2),IF(('Raw Data'!A955&lt;=Pareto!$O$2),1,0),0)</f>
        <v>0</v>
      </c>
    </row>
    <row r="956" spans="27:27">
      <c r="AA956" s="94">
        <f>IF((A956&gt;=Pareto!$M$2),IF(('Raw Data'!A956&lt;=Pareto!$O$2),1,0),0)</f>
        <v>0</v>
      </c>
    </row>
    <row r="957" spans="27:27">
      <c r="AA957" s="94">
        <f>IF((A957&gt;=Pareto!$M$2),IF(('Raw Data'!A957&lt;=Pareto!$O$2),1,0),0)</f>
        <v>0</v>
      </c>
    </row>
    <row r="958" spans="27:27">
      <c r="AA958" s="94">
        <f>IF((A958&gt;=Pareto!$M$2),IF(('Raw Data'!A958&lt;=Pareto!$O$2),1,0),0)</f>
        <v>0</v>
      </c>
    </row>
    <row r="959" spans="27:27">
      <c r="AA959" s="94">
        <f>IF((A959&gt;=Pareto!$M$2),IF(('Raw Data'!A959&lt;=Pareto!$O$2),1,0),0)</f>
        <v>0</v>
      </c>
    </row>
    <row r="960" spans="27:27">
      <c r="AA960" s="94">
        <f>IF((A960&gt;=Pareto!$M$2),IF(('Raw Data'!A960&lt;=Pareto!$O$2),1,0),0)</f>
        <v>0</v>
      </c>
    </row>
    <row r="961" spans="27:27">
      <c r="AA961" s="94">
        <f>IF((A961&gt;=Pareto!$M$2),IF(('Raw Data'!A961&lt;=Pareto!$O$2),1,0),0)</f>
        <v>0</v>
      </c>
    </row>
    <row r="962" spans="27:27">
      <c r="AA962" s="94">
        <f>IF((A962&gt;=Pareto!$M$2),IF(('Raw Data'!A962&lt;=Pareto!$O$2),1,0),0)</f>
        <v>0</v>
      </c>
    </row>
    <row r="963" spans="27:27">
      <c r="AA963" s="94">
        <f>IF((A963&gt;=Pareto!$M$2),IF(('Raw Data'!A963&lt;=Pareto!$O$2),1,0),0)</f>
        <v>0</v>
      </c>
    </row>
    <row r="964" spans="27:27">
      <c r="AA964" s="94">
        <f>IF((A964&gt;=Pareto!$M$2),IF(('Raw Data'!A964&lt;=Pareto!$O$2),1,0),0)</f>
        <v>0</v>
      </c>
    </row>
    <row r="965" spans="27:27">
      <c r="AA965" s="94">
        <f>IF((A965&gt;=Pareto!$M$2),IF(('Raw Data'!A965&lt;=Pareto!$O$2),1,0),0)</f>
        <v>0</v>
      </c>
    </row>
    <row r="966" spans="27:27">
      <c r="AA966" s="94">
        <f>IF((A966&gt;=Pareto!$M$2),IF(('Raw Data'!A966&lt;=Pareto!$O$2),1,0),0)</f>
        <v>0</v>
      </c>
    </row>
    <row r="967" spans="27:27">
      <c r="AA967" s="94">
        <f>IF((A967&gt;=Pareto!$M$2),IF(('Raw Data'!A967&lt;=Pareto!$O$2),1,0),0)</f>
        <v>0</v>
      </c>
    </row>
    <row r="968" spans="27:27">
      <c r="AA968" s="94">
        <f>IF((A968&gt;=Pareto!$M$2),IF(('Raw Data'!A968&lt;=Pareto!$O$2),1,0),0)</f>
        <v>0</v>
      </c>
    </row>
    <row r="969" spans="27:27">
      <c r="AA969" s="94">
        <f>IF((A969&gt;=Pareto!$M$2),IF(('Raw Data'!A969&lt;=Pareto!$O$2),1,0),0)</f>
        <v>0</v>
      </c>
    </row>
    <row r="970" spans="27:27">
      <c r="AA970" s="94">
        <f>IF((A970&gt;=Pareto!$M$2),IF(('Raw Data'!A970&lt;=Pareto!$O$2),1,0),0)</f>
        <v>0</v>
      </c>
    </row>
    <row r="971" spans="27:27">
      <c r="AA971" s="94">
        <f>IF((A971&gt;=Pareto!$M$2),IF(('Raw Data'!A971&lt;=Pareto!$O$2),1,0),0)</f>
        <v>0</v>
      </c>
    </row>
    <row r="972" spans="27:27">
      <c r="AA972" s="94">
        <f>IF((A972&gt;=Pareto!$M$2),IF(('Raw Data'!A972&lt;=Pareto!$O$2),1,0),0)</f>
        <v>0</v>
      </c>
    </row>
    <row r="973" spans="27:27">
      <c r="AA973" s="94">
        <f>IF((A973&gt;=Pareto!$M$2),IF(('Raw Data'!A973&lt;=Pareto!$O$2),1,0),0)</f>
        <v>0</v>
      </c>
    </row>
    <row r="974" spans="27:27">
      <c r="AA974" s="94">
        <f>IF((A974&gt;=Pareto!$M$2),IF(('Raw Data'!A974&lt;=Pareto!$O$2),1,0),0)</f>
        <v>0</v>
      </c>
    </row>
    <row r="975" spans="27:27">
      <c r="AA975" s="94">
        <f>IF((A975&gt;=Pareto!$M$2),IF(('Raw Data'!A975&lt;=Pareto!$O$2),1,0),0)</f>
        <v>0</v>
      </c>
    </row>
    <row r="976" spans="27:27">
      <c r="AA976" s="94">
        <f>IF((A976&gt;=Pareto!$M$2),IF(('Raw Data'!A976&lt;=Pareto!$O$2),1,0),0)</f>
        <v>0</v>
      </c>
    </row>
    <row r="977" spans="27:27">
      <c r="AA977" s="94">
        <f>IF((A977&gt;=Pareto!$M$2),IF(('Raw Data'!A977&lt;=Pareto!$O$2),1,0),0)</f>
        <v>0</v>
      </c>
    </row>
    <row r="978" spans="27:27">
      <c r="AA978" s="94">
        <f>IF((A978&gt;=Pareto!$M$2),IF(('Raw Data'!A978&lt;=Pareto!$O$2),1,0),0)</f>
        <v>0</v>
      </c>
    </row>
    <row r="979" spans="27:27">
      <c r="AA979" s="94">
        <f>IF((A979&gt;=Pareto!$M$2),IF(('Raw Data'!A979&lt;=Pareto!$O$2),1,0),0)</f>
        <v>0</v>
      </c>
    </row>
    <row r="980" spans="27:27">
      <c r="AA980" s="94">
        <f>IF((A980&gt;=Pareto!$M$2),IF(('Raw Data'!A980&lt;=Pareto!$O$2),1,0),0)</f>
        <v>0</v>
      </c>
    </row>
    <row r="981" spans="27:27">
      <c r="AA981" s="94">
        <f>IF((A981&gt;=Pareto!$M$2),IF(('Raw Data'!A981&lt;=Pareto!$O$2),1,0),0)</f>
        <v>0</v>
      </c>
    </row>
    <row r="982" spans="27:27">
      <c r="AA982" s="94">
        <f>IF((A982&gt;=Pareto!$M$2),IF(('Raw Data'!A982&lt;=Pareto!$O$2),1,0),0)</f>
        <v>0</v>
      </c>
    </row>
    <row r="983" spans="27:27">
      <c r="AA983" s="94">
        <f>IF((A983&gt;=Pareto!$M$2),IF(('Raw Data'!A983&lt;=Pareto!$O$2),1,0),0)</f>
        <v>0</v>
      </c>
    </row>
    <row r="984" spans="27:27">
      <c r="AA984" s="94">
        <f>IF((A984&gt;=Pareto!$M$2),IF(('Raw Data'!A984&lt;=Pareto!$O$2),1,0),0)</f>
        <v>0</v>
      </c>
    </row>
    <row r="985" spans="27:27">
      <c r="AA985" s="94">
        <f>IF((A985&gt;=Pareto!$M$2),IF(('Raw Data'!A985&lt;=Pareto!$O$2),1,0),0)</f>
        <v>0</v>
      </c>
    </row>
    <row r="986" spans="27:27">
      <c r="AA986" s="94">
        <f>IF((A986&gt;=Pareto!$M$2),IF(('Raw Data'!A986&lt;=Pareto!$O$2),1,0),0)</f>
        <v>0</v>
      </c>
    </row>
    <row r="987" spans="27:27">
      <c r="AA987" s="94">
        <f>IF((A987&gt;=Pareto!$M$2),IF(('Raw Data'!A987&lt;=Pareto!$O$2),1,0),0)</f>
        <v>0</v>
      </c>
    </row>
    <row r="988" spans="27:27">
      <c r="AA988" s="94">
        <f>IF((A988&gt;=Pareto!$M$2),IF(('Raw Data'!A988&lt;=Pareto!$O$2),1,0),0)</f>
        <v>0</v>
      </c>
    </row>
    <row r="989" spans="27:27">
      <c r="AA989" s="94">
        <f>IF((A989&gt;=Pareto!$M$2),IF(('Raw Data'!A989&lt;=Pareto!$O$2),1,0),0)</f>
        <v>0</v>
      </c>
    </row>
    <row r="990" spans="27:27">
      <c r="AA990" s="94">
        <f>IF((A990&gt;=Pareto!$M$2),IF(('Raw Data'!A990&lt;=Pareto!$O$2),1,0),0)</f>
        <v>0</v>
      </c>
    </row>
    <row r="991" spans="27:27">
      <c r="AA991" s="94">
        <f>IF((A991&gt;=Pareto!$M$2),IF(('Raw Data'!A991&lt;=Pareto!$O$2),1,0),0)</f>
        <v>0</v>
      </c>
    </row>
    <row r="992" spans="27:27">
      <c r="AA992" s="94">
        <f>IF((A992&gt;=Pareto!$M$2),IF(('Raw Data'!A992&lt;=Pareto!$O$2),1,0),0)</f>
        <v>0</v>
      </c>
    </row>
    <row r="993" spans="27:27">
      <c r="AA993" s="94">
        <f>IF((A993&gt;=Pareto!$M$2),IF(('Raw Data'!A993&lt;=Pareto!$O$2),1,0),0)</f>
        <v>0</v>
      </c>
    </row>
    <row r="994" spans="27:27">
      <c r="AA994" s="94">
        <f>IF((A994&gt;=Pareto!$M$2),IF(('Raw Data'!A994&lt;=Pareto!$O$2),1,0),0)</f>
        <v>0</v>
      </c>
    </row>
    <row r="995" spans="27:27">
      <c r="AA995" s="94">
        <f>IF((A995&gt;=Pareto!$M$2),IF(('Raw Data'!A995&lt;=Pareto!$O$2),1,0),0)</f>
        <v>0</v>
      </c>
    </row>
    <row r="996" spans="27:27">
      <c r="AA996" s="94">
        <f>IF((A996&gt;=Pareto!$M$2),IF(('Raw Data'!A996&lt;=Pareto!$O$2),1,0),0)</f>
        <v>0</v>
      </c>
    </row>
    <row r="997" spans="27:27">
      <c r="AA997" s="94">
        <f>IF((A997&gt;=Pareto!$M$2),IF(('Raw Data'!A997&lt;=Pareto!$O$2),1,0),0)</f>
        <v>0</v>
      </c>
    </row>
    <row r="998" spans="27:27">
      <c r="AA998" s="94">
        <f>IF((A998&gt;=Pareto!$M$2),IF(('Raw Data'!A998&lt;=Pareto!$O$2),1,0),0)</f>
        <v>0</v>
      </c>
    </row>
    <row r="999" spans="27:27">
      <c r="AA999" s="94">
        <f>IF((A999&gt;=Pareto!$M$2),IF(('Raw Data'!A999&lt;=Pareto!$O$2),1,0),0)</f>
        <v>0</v>
      </c>
    </row>
    <row r="1000" spans="27:27">
      <c r="AA1000" s="94">
        <f>IF((A1000&gt;=Pareto!$M$2),IF(('Raw Data'!A1000&lt;=Pareto!$O$2),1,0),0)</f>
        <v>0</v>
      </c>
    </row>
    <row r="1001" spans="27:27">
      <c r="AA1001" s="94">
        <f>IF((A1001&gt;=Pareto!$M$2),IF(('Raw Data'!A1001&lt;=Pareto!$O$2),1,0),0)</f>
        <v>0</v>
      </c>
    </row>
    <row r="1002" spans="27:27">
      <c r="AA1002" s="94">
        <f>IF((A1002&gt;=Pareto!$M$2),IF(('Raw Data'!A1002&lt;=Pareto!$O$2),1,0),0)</f>
        <v>0</v>
      </c>
    </row>
    <row r="1003" spans="27:27">
      <c r="AA1003" s="94">
        <f>IF((A1003&gt;=Pareto!$M$2),IF(('Raw Data'!A1003&lt;=Pareto!$O$2),1,0),0)</f>
        <v>0</v>
      </c>
    </row>
    <row r="1004" spans="27:27">
      <c r="AA1004" s="94">
        <f>IF((A1004&gt;=Pareto!$M$2),IF(('Raw Data'!A1004&lt;=Pareto!$O$2),1,0),0)</f>
        <v>0</v>
      </c>
    </row>
    <row r="1005" spans="27:27">
      <c r="AA1005" s="94">
        <f>IF((A1005&gt;=Pareto!$M$2),IF(('Raw Data'!A1005&lt;=Pareto!$O$2),1,0),0)</f>
        <v>0</v>
      </c>
    </row>
    <row r="1006" spans="27:27">
      <c r="AA1006" s="94">
        <f>IF((A1006&gt;=Pareto!$M$2),IF(('Raw Data'!A1006&lt;=Pareto!$O$2),1,0),0)</f>
        <v>0</v>
      </c>
    </row>
    <row r="1007" spans="27:27">
      <c r="AA1007" s="94">
        <f>IF((A1007&gt;=Pareto!$M$2),IF(('Raw Data'!A1007&lt;=Pareto!$O$2),1,0),0)</f>
        <v>0</v>
      </c>
    </row>
    <row r="1008" spans="27:27">
      <c r="AA1008" s="94">
        <f>IF((A1008&gt;=Pareto!$M$2),IF(('Raw Data'!A1008&lt;=Pareto!$O$2),1,0),0)</f>
        <v>0</v>
      </c>
    </row>
    <row r="1009" spans="27:27">
      <c r="AA1009" s="94">
        <f>IF((A1009&gt;=Pareto!$M$2),IF(('Raw Data'!A1009&lt;=Pareto!$O$2),1,0),0)</f>
        <v>0</v>
      </c>
    </row>
    <row r="1010" spans="27:27">
      <c r="AA1010" s="94">
        <f>IF((A1010&gt;=Pareto!$M$2),IF(('Raw Data'!A1010&lt;=Pareto!$O$2),1,0),0)</f>
        <v>0</v>
      </c>
    </row>
    <row r="1011" spans="27:27">
      <c r="AA1011" s="94">
        <f>IF((A1011&gt;=Pareto!$M$2),IF(('Raw Data'!A1011&lt;=Pareto!$O$2),1,0),0)</f>
        <v>0</v>
      </c>
    </row>
    <row r="1012" spans="27:27">
      <c r="AA1012" s="94">
        <f>IF((A1012&gt;=Pareto!$M$2),IF(('Raw Data'!A1012&lt;=Pareto!$O$2),1,0),0)</f>
        <v>0</v>
      </c>
    </row>
    <row r="1013" spans="27:27">
      <c r="AA1013" s="94">
        <f>IF((A1013&gt;=Pareto!$M$2),IF(('Raw Data'!A1013&lt;=Pareto!$O$2),1,0),0)</f>
        <v>0</v>
      </c>
    </row>
    <row r="1014" spans="27:27">
      <c r="AA1014" s="94">
        <f>IF((A1014&gt;=Pareto!$M$2),IF(('Raw Data'!A1014&lt;=Pareto!$O$2),1,0),0)</f>
        <v>0</v>
      </c>
    </row>
    <row r="1015" spans="27:27">
      <c r="AA1015" s="94">
        <f>IF((A1015&gt;=Pareto!$M$2),IF(('Raw Data'!A1015&lt;=Pareto!$O$2),1,0),0)</f>
        <v>0</v>
      </c>
    </row>
    <row r="1016" spans="27:27">
      <c r="AA1016" s="94">
        <f>IF((A1016&gt;=Pareto!$M$2),IF(('Raw Data'!A1016&lt;=Pareto!$O$2),1,0),0)</f>
        <v>0</v>
      </c>
    </row>
    <row r="1017" spans="27:27">
      <c r="AA1017" s="94">
        <f>IF((A1017&gt;=Pareto!$M$2),IF(('Raw Data'!A1017&lt;=Pareto!$O$2),1,0),0)</f>
        <v>0</v>
      </c>
    </row>
    <row r="1018" spans="27:27">
      <c r="AA1018" s="94">
        <f>IF((A1018&gt;=Pareto!$M$2),IF(('Raw Data'!A1018&lt;=Pareto!$O$2),1,0),0)</f>
        <v>0</v>
      </c>
    </row>
    <row r="1019" spans="27:27">
      <c r="AA1019" s="94">
        <f>IF((A1019&gt;=Pareto!$M$2),IF(('Raw Data'!A1019&lt;=Pareto!$O$2),1,0),0)</f>
        <v>0</v>
      </c>
    </row>
    <row r="1020" spans="27:27">
      <c r="AA1020" s="94">
        <f>IF((A1020&gt;=Pareto!$M$2),IF(('Raw Data'!A1020&lt;=Pareto!$O$2),1,0),0)</f>
        <v>0</v>
      </c>
    </row>
    <row r="1021" spans="27:27">
      <c r="AA1021" s="94">
        <f>IF((A1021&gt;=Pareto!$M$2),IF(('Raw Data'!A1021&lt;=Pareto!$O$2),1,0),0)</f>
        <v>0</v>
      </c>
    </row>
    <row r="1022" spans="27:27">
      <c r="AA1022" s="94">
        <f>IF((A1022&gt;=Pareto!$M$2),IF(('Raw Data'!A1022&lt;=Pareto!$O$2),1,0),0)</f>
        <v>0</v>
      </c>
    </row>
    <row r="1023" spans="27:27">
      <c r="AA1023" s="94">
        <f>IF((A1023&gt;=Pareto!$M$2),IF(('Raw Data'!A1023&lt;=Pareto!$O$2),1,0),0)</f>
        <v>0</v>
      </c>
    </row>
    <row r="1024" spans="27:27">
      <c r="AA1024" s="94">
        <f>IF((A1024&gt;=Pareto!$M$2),IF(('Raw Data'!A1024&lt;=Pareto!$O$2),1,0),0)</f>
        <v>0</v>
      </c>
    </row>
    <row r="1025" spans="27:27">
      <c r="AA1025" s="94">
        <f>IF((A1025&gt;=Pareto!$M$2),IF(('Raw Data'!A1025&lt;=Pareto!$O$2),1,0),0)</f>
        <v>0</v>
      </c>
    </row>
    <row r="1026" spans="27:27">
      <c r="AA1026" s="94">
        <f>IF((A1026&gt;=Pareto!$M$2),IF(('Raw Data'!A1026&lt;=Pareto!$O$2),1,0),0)</f>
        <v>0</v>
      </c>
    </row>
    <row r="1027" spans="27:27">
      <c r="AA1027" s="94">
        <f>IF((A1027&gt;=Pareto!$M$2),IF(('Raw Data'!A1027&lt;=Pareto!$O$2),1,0),0)</f>
        <v>0</v>
      </c>
    </row>
    <row r="1028" spans="27:27">
      <c r="AA1028" s="94">
        <f>IF((A1028&gt;=Pareto!$M$2),IF(('Raw Data'!A1028&lt;=Pareto!$O$2),1,0),0)</f>
        <v>0</v>
      </c>
    </row>
    <row r="1029" spans="27:27">
      <c r="AA1029" s="94">
        <f>IF((A1029&gt;=Pareto!$M$2),IF(('Raw Data'!A1029&lt;=Pareto!$O$2),1,0),0)</f>
        <v>0</v>
      </c>
    </row>
    <row r="1030" spans="27:27">
      <c r="AA1030" s="94">
        <f>IF((A1030&gt;=Pareto!$M$2),IF(('Raw Data'!A1030&lt;=Pareto!$O$2),1,0),0)</f>
        <v>0</v>
      </c>
    </row>
    <row r="1031" spans="27:27">
      <c r="AA1031" s="94">
        <f>IF((A1031&gt;=Pareto!$M$2),IF(('Raw Data'!A1031&lt;=Pareto!$O$2),1,0),0)</f>
        <v>0</v>
      </c>
    </row>
    <row r="1032" spans="27:27">
      <c r="AA1032" s="94">
        <f>IF((A1032&gt;=Pareto!$M$2),IF(('Raw Data'!A1032&lt;=Pareto!$O$2),1,0),0)</f>
        <v>0</v>
      </c>
    </row>
    <row r="1033" spans="27:27">
      <c r="AA1033" s="94">
        <f>IF((A1033&gt;=Pareto!$M$2),IF(('Raw Data'!A1033&lt;=Pareto!$O$2),1,0),0)</f>
        <v>0</v>
      </c>
    </row>
    <row r="1034" spans="27:27">
      <c r="AA1034" s="94">
        <f>IF((A1034&gt;=Pareto!$M$2),IF(('Raw Data'!A1034&lt;=Pareto!$O$2),1,0),0)</f>
        <v>0</v>
      </c>
    </row>
    <row r="1035" spans="27:27">
      <c r="AA1035" s="94">
        <f>IF((A1035&gt;=Pareto!$M$2),IF(('Raw Data'!A1035&lt;=Pareto!$O$2),1,0),0)</f>
        <v>0</v>
      </c>
    </row>
    <row r="1036" spans="27:27">
      <c r="AA1036" s="94">
        <f>IF((A1036&gt;=Pareto!$M$2),IF(('Raw Data'!A1036&lt;=Pareto!$O$2),1,0),0)</f>
        <v>0</v>
      </c>
    </row>
    <row r="1037" spans="27:27">
      <c r="AA1037" s="94">
        <f>IF((A1037&gt;=Pareto!$M$2),IF(('Raw Data'!A1037&lt;=Pareto!$O$2),1,0),0)</f>
        <v>0</v>
      </c>
    </row>
    <row r="1038" spans="27:27">
      <c r="AA1038" s="94">
        <f>IF((A1038&gt;=Pareto!$M$2),IF(('Raw Data'!A1038&lt;=Pareto!$O$2),1,0),0)</f>
        <v>0</v>
      </c>
    </row>
    <row r="1039" spans="27:27">
      <c r="AA1039" s="94">
        <f>IF((A1039&gt;=Pareto!$M$2),IF(('Raw Data'!A1039&lt;=Pareto!$O$2),1,0),0)</f>
        <v>0</v>
      </c>
    </row>
    <row r="1040" spans="27:27">
      <c r="AA1040" s="94">
        <f>IF((A1040&gt;=Pareto!$M$2),IF(('Raw Data'!A1040&lt;=Pareto!$O$2),1,0),0)</f>
        <v>0</v>
      </c>
    </row>
    <row r="1041" spans="27:27">
      <c r="AA1041" s="94">
        <f>IF((A1041&gt;=Pareto!$M$2),IF(('Raw Data'!A1041&lt;=Pareto!$O$2),1,0),0)</f>
        <v>0</v>
      </c>
    </row>
    <row r="1042" spans="27:27">
      <c r="AA1042" s="94">
        <f>IF((A1042&gt;=Pareto!$M$2),IF(('Raw Data'!A1042&lt;=Pareto!$O$2),1,0),0)</f>
        <v>0</v>
      </c>
    </row>
    <row r="1043" spans="27:27">
      <c r="AA1043" s="94">
        <f>IF((A1043&gt;=Pareto!$M$2),IF(('Raw Data'!A1043&lt;=Pareto!$O$2),1,0),0)</f>
        <v>0</v>
      </c>
    </row>
    <row r="1044" spans="27:27">
      <c r="AA1044" s="94">
        <f>IF((A1044&gt;=Pareto!$M$2),IF(('Raw Data'!A1044&lt;=Pareto!$O$2),1,0),0)</f>
        <v>0</v>
      </c>
    </row>
    <row r="1045" spans="27:27">
      <c r="AA1045" s="94">
        <f>IF((A1045&gt;=Pareto!$M$2),IF(('Raw Data'!A1045&lt;=Pareto!$O$2),1,0),0)</f>
        <v>0</v>
      </c>
    </row>
    <row r="1046" spans="27:27">
      <c r="AA1046" s="94">
        <f>IF((A1046&gt;=Pareto!$M$2),IF(('Raw Data'!A1046&lt;=Pareto!$O$2),1,0),0)</f>
        <v>0</v>
      </c>
    </row>
    <row r="1047" spans="27:27">
      <c r="AA1047" s="94">
        <f>IF((A1047&gt;=Pareto!$M$2),IF(('Raw Data'!A1047&lt;=Pareto!$O$2),1,0),0)</f>
        <v>0</v>
      </c>
    </row>
    <row r="1048" spans="27:27">
      <c r="AA1048" s="94">
        <f>IF((A1048&gt;=Pareto!$M$2),IF(('Raw Data'!A1048&lt;=Pareto!$O$2),1,0),0)</f>
        <v>0</v>
      </c>
    </row>
    <row r="1049" spans="27:27">
      <c r="AA1049" s="94">
        <f>IF((A1049&gt;=Pareto!$M$2),IF(('Raw Data'!A1049&lt;=Pareto!$O$2),1,0),0)</f>
        <v>0</v>
      </c>
    </row>
    <row r="1050" spans="27:27">
      <c r="AA1050" s="94">
        <f>IF((A1050&gt;=Pareto!$M$2),IF(('Raw Data'!A1050&lt;=Pareto!$O$2),1,0),0)</f>
        <v>0</v>
      </c>
    </row>
    <row r="1051" spans="27:27">
      <c r="AA1051" s="94">
        <f>IF((A1051&gt;=Pareto!$M$2),IF(('Raw Data'!A1051&lt;=Pareto!$O$2),1,0),0)</f>
        <v>0</v>
      </c>
    </row>
    <row r="1052" spans="27:27">
      <c r="AA1052" s="94">
        <f>IF((A1052&gt;=Pareto!$M$2),IF(('Raw Data'!A1052&lt;=Pareto!$O$2),1,0),0)</f>
        <v>0</v>
      </c>
    </row>
    <row r="1053" spans="27:27">
      <c r="AA1053" s="94">
        <f>IF((A1053&gt;=Pareto!$M$2),IF(('Raw Data'!A1053&lt;=Pareto!$O$2),1,0),0)</f>
        <v>0</v>
      </c>
    </row>
    <row r="1054" spans="27:27">
      <c r="AA1054" s="94">
        <f>IF((A1054&gt;=Pareto!$M$2),IF(('Raw Data'!A1054&lt;=Pareto!$O$2),1,0),0)</f>
        <v>0</v>
      </c>
    </row>
    <row r="1055" spans="27:27">
      <c r="AA1055" s="94">
        <f>IF((A1055&gt;=Pareto!$M$2),IF(('Raw Data'!A1055&lt;=Pareto!$O$2),1,0),0)</f>
        <v>0</v>
      </c>
    </row>
    <row r="1056" spans="27:27">
      <c r="AA1056" s="94">
        <f>IF((A1056&gt;=Pareto!$M$2),IF(('Raw Data'!A1056&lt;=Pareto!$O$2),1,0),0)</f>
        <v>0</v>
      </c>
    </row>
    <row r="1057" spans="27:27">
      <c r="AA1057" s="94">
        <f>IF((A1057&gt;=Pareto!$M$2),IF(('Raw Data'!A1057&lt;=Pareto!$O$2),1,0),0)</f>
        <v>0</v>
      </c>
    </row>
    <row r="1058" spans="27:27">
      <c r="AA1058" s="94">
        <f>IF((A1058&gt;=Pareto!$M$2),IF(('Raw Data'!A1058&lt;=Pareto!$O$2),1,0),0)</f>
        <v>0</v>
      </c>
    </row>
    <row r="1059" spans="27:27">
      <c r="AA1059" s="94">
        <f>IF((A1059&gt;=Pareto!$M$2),IF(('Raw Data'!A1059&lt;=Pareto!$O$2),1,0),0)</f>
        <v>0</v>
      </c>
    </row>
    <row r="1060" spans="27:27">
      <c r="AA1060" s="94">
        <f>IF((A1060&gt;=Pareto!$M$2),IF(('Raw Data'!A1060&lt;=Pareto!$O$2),1,0),0)</f>
        <v>0</v>
      </c>
    </row>
    <row r="1061" spans="27:27">
      <c r="AA1061" s="94">
        <f>IF((A1061&gt;=Pareto!$M$2),IF(('Raw Data'!A1061&lt;=Pareto!$O$2),1,0),0)</f>
        <v>0</v>
      </c>
    </row>
    <row r="1062" spans="27:27">
      <c r="AA1062" s="94">
        <f>IF((A1062&gt;=Pareto!$M$2),IF(('Raw Data'!A1062&lt;=Pareto!$O$2),1,0),0)</f>
        <v>0</v>
      </c>
    </row>
    <row r="1063" spans="27:27">
      <c r="AA1063" s="94">
        <f>IF((A1063&gt;=Pareto!$M$2),IF(('Raw Data'!A1063&lt;=Pareto!$O$2),1,0),0)</f>
        <v>0</v>
      </c>
    </row>
    <row r="1064" spans="27:27">
      <c r="AA1064" s="94">
        <f>IF((A1064&gt;=Pareto!$M$2),IF(('Raw Data'!A1064&lt;=Pareto!$O$2),1,0),0)</f>
        <v>0</v>
      </c>
    </row>
    <row r="1065" spans="27:27">
      <c r="AA1065" s="94">
        <f>IF((A1065&gt;=Pareto!$M$2),IF(('Raw Data'!A1065&lt;=Pareto!$O$2),1,0),0)</f>
        <v>0</v>
      </c>
    </row>
    <row r="1066" spans="27:27">
      <c r="AA1066" s="94">
        <f>IF((A1066&gt;=Pareto!$M$2),IF(('Raw Data'!A1066&lt;=Pareto!$O$2),1,0),0)</f>
        <v>0</v>
      </c>
    </row>
    <row r="1067" spans="27:27">
      <c r="AA1067" s="94">
        <f>IF((A1067&gt;=Pareto!$M$2),IF(('Raw Data'!A1067&lt;=Pareto!$O$2),1,0),0)</f>
        <v>0</v>
      </c>
    </row>
    <row r="1068" spans="27:27">
      <c r="AA1068" s="94">
        <f>IF((A1068&gt;=Pareto!$M$2),IF(('Raw Data'!A1068&lt;=Pareto!$O$2),1,0),0)</f>
        <v>0</v>
      </c>
    </row>
    <row r="1069" spans="27:27">
      <c r="AA1069" s="94">
        <f>IF((A1069&gt;=Pareto!$M$2),IF(('Raw Data'!A1069&lt;=Pareto!$O$2),1,0),0)</f>
        <v>0</v>
      </c>
    </row>
    <row r="1070" spans="27:27">
      <c r="AA1070" s="94">
        <f>IF((A1070&gt;=Pareto!$M$2),IF(('Raw Data'!A1070&lt;=Pareto!$O$2),1,0),0)</f>
        <v>0</v>
      </c>
    </row>
    <row r="1071" spans="27:27">
      <c r="AA1071" s="94">
        <f>IF((A1071&gt;=Pareto!$M$2),IF(('Raw Data'!A1071&lt;=Pareto!$O$2),1,0),0)</f>
        <v>0</v>
      </c>
    </row>
    <row r="1072" spans="27:27">
      <c r="AA1072" s="94">
        <f>IF((A1072&gt;=Pareto!$M$2),IF(('Raw Data'!A1072&lt;=Pareto!$O$2),1,0),0)</f>
        <v>0</v>
      </c>
    </row>
    <row r="1073" spans="27:27">
      <c r="AA1073" s="94">
        <f>IF((A1073&gt;=Pareto!$M$2),IF(('Raw Data'!A1073&lt;=Pareto!$O$2),1,0),0)</f>
        <v>0</v>
      </c>
    </row>
    <row r="1074" spans="27:27">
      <c r="AA1074" s="94">
        <f>IF((A1074&gt;=Pareto!$M$2),IF(('Raw Data'!A1074&lt;=Pareto!$O$2),1,0),0)</f>
        <v>0</v>
      </c>
    </row>
    <row r="1075" spans="27:27">
      <c r="AA1075" s="94">
        <f>IF((A1075&gt;=Pareto!$M$2),IF(('Raw Data'!A1075&lt;=Pareto!$O$2),1,0),0)</f>
        <v>0</v>
      </c>
    </row>
    <row r="1076" spans="27:27">
      <c r="AA1076" s="94">
        <f>IF((A1076&gt;=Pareto!$M$2),IF(('Raw Data'!A1076&lt;=Pareto!$O$2),1,0),0)</f>
        <v>0</v>
      </c>
    </row>
    <row r="1077" spans="27:27">
      <c r="AA1077" s="94">
        <f>IF((A1077&gt;=Pareto!$M$2),IF(('Raw Data'!A1077&lt;=Pareto!$O$2),1,0),0)</f>
        <v>0</v>
      </c>
    </row>
    <row r="1078" spans="27:27">
      <c r="AA1078" s="94">
        <f>IF((A1078&gt;=Pareto!$M$2),IF(('Raw Data'!A1078&lt;=Pareto!$O$2),1,0),0)</f>
        <v>0</v>
      </c>
    </row>
    <row r="1079" spans="27:27">
      <c r="AA1079" s="94">
        <f>IF((A1079&gt;=Pareto!$M$2),IF(('Raw Data'!A1079&lt;=Pareto!$O$2),1,0),0)</f>
        <v>0</v>
      </c>
    </row>
    <row r="1080" spans="27:27">
      <c r="AA1080" s="94">
        <f>IF((A1080&gt;=Pareto!$M$2),IF(('Raw Data'!A1080&lt;=Pareto!$O$2),1,0),0)</f>
        <v>0</v>
      </c>
    </row>
    <row r="1081" spans="27:27">
      <c r="AA1081" s="94">
        <f>IF((A1081&gt;=Pareto!$M$2),IF(('Raw Data'!A1081&lt;=Pareto!$O$2),1,0),0)</f>
        <v>0</v>
      </c>
    </row>
    <row r="1082" spans="27:27">
      <c r="AA1082" s="94">
        <f>IF((A1082&gt;=Pareto!$M$2),IF(('Raw Data'!A1082&lt;=Pareto!$O$2),1,0),0)</f>
        <v>0</v>
      </c>
    </row>
    <row r="1083" spans="27:27">
      <c r="AA1083" s="94">
        <f>IF((A1083&gt;=Pareto!$M$2),IF(('Raw Data'!A1083&lt;=Pareto!$O$2),1,0),0)</f>
        <v>0</v>
      </c>
    </row>
    <row r="1084" spans="27:27">
      <c r="AA1084" s="94">
        <f>IF((A1084&gt;=Pareto!$M$2),IF(('Raw Data'!A1084&lt;=Pareto!$O$2),1,0),0)</f>
        <v>0</v>
      </c>
    </row>
    <row r="1085" spans="27:27">
      <c r="AA1085" s="94">
        <f>IF((A1085&gt;=Pareto!$M$2),IF(('Raw Data'!A1085&lt;=Pareto!$O$2),1,0),0)</f>
        <v>0</v>
      </c>
    </row>
    <row r="1086" spans="27:27">
      <c r="AA1086" s="94">
        <f>IF((A1086&gt;=Pareto!$M$2),IF(('Raw Data'!A1086&lt;=Pareto!$O$2),1,0),0)</f>
        <v>0</v>
      </c>
    </row>
    <row r="1087" spans="27:27">
      <c r="AA1087" s="94">
        <f>IF((A1087&gt;=Pareto!$M$2),IF(('Raw Data'!A1087&lt;=Pareto!$O$2),1,0),0)</f>
        <v>0</v>
      </c>
    </row>
    <row r="1088" spans="27:27">
      <c r="AA1088" s="94">
        <f>IF((A1088&gt;=Pareto!$M$2),IF(('Raw Data'!A1088&lt;=Pareto!$O$2),1,0),0)</f>
        <v>0</v>
      </c>
    </row>
    <row r="1089" spans="27:27">
      <c r="AA1089" s="94">
        <f>IF((A1089&gt;=Pareto!$M$2),IF(('Raw Data'!A1089&lt;=Pareto!$O$2),1,0),0)</f>
        <v>0</v>
      </c>
    </row>
    <row r="1090" spans="27:27">
      <c r="AA1090" s="94">
        <f>IF((A1090&gt;=Pareto!$M$2),IF(('Raw Data'!A1090&lt;=Pareto!$O$2),1,0),0)</f>
        <v>0</v>
      </c>
    </row>
    <row r="1091" spans="27:27">
      <c r="AA1091" s="94">
        <f>IF((A1091&gt;=Pareto!$M$2),IF(('Raw Data'!A1091&lt;=Pareto!$O$2),1,0),0)</f>
        <v>0</v>
      </c>
    </row>
    <row r="1092" spans="27:27">
      <c r="AA1092" s="94">
        <f>IF((A1092&gt;=Pareto!$M$2),IF(('Raw Data'!A1092&lt;=Pareto!$O$2),1,0),0)</f>
        <v>0</v>
      </c>
    </row>
    <row r="1093" spans="27:27">
      <c r="AA1093" s="94">
        <f>IF((A1093&gt;=Pareto!$M$2),IF(('Raw Data'!A1093&lt;=Pareto!$O$2),1,0),0)</f>
        <v>0</v>
      </c>
    </row>
    <row r="1094" spans="27:27">
      <c r="AA1094" s="94">
        <f>IF((A1094&gt;=Pareto!$M$2),IF(('Raw Data'!A1094&lt;=Pareto!$O$2),1,0),0)</f>
        <v>0</v>
      </c>
    </row>
    <row r="1095" spans="27:27">
      <c r="AA1095" s="94">
        <f>IF((A1095&gt;=Pareto!$M$2),IF(('Raw Data'!A1095&lt;=Pareto!$O$2),1,0),0)</f>
        <v>0</v>
      </c>
    </row>
    <row r="1096" spans="27:27">
      <c r="AA1096" s="94">
        <f>IF((A1096&gt;=Pareto!$M$2),IF(('Raw Data'!A1096&lt;=Pareto!$O$2),1,0),0)</f>
        <v>0</v>
      </c>
    </row>
    <row r="1097" spans="27:27">
      <c r="AA1097" s="94">
        <f>IF((A1097&gt;=Pareto!$M$2),IF(('Raw Data'!A1097&lt;=Pareto!$O$2),1,0),0)</f>
        <v>0</v>
      </c>
    </row>
    <row r="1098" spans="27:27">
      <c r="AA1098" s="94">
        <f>IF((A1098&gt;=Pareto!$M$2),IF(('Raw Data'!A1098&lt;=Pareto!$O$2),1,0),0)</f>
        <v>0</v>
      </c>
    </row>
    <row r="1099" spans="27:27">
      <c r="AA1099" s="94">
        <f>IF((A1099&gt;=Pareto!$M$2),IF(('Raw Data'!A1099&lt;=Pareto!$O$2),1,0),0)</f>
        <v>0</v>
      </c>
    </row>
    <row r="1100" spans="27:27">
      <c r="AA1100" s="94">
        <f>IF((A1100&gt;=Pareto!$M$2),IF(('Raw Data'!A1100&lt;=Pareto!$O$2),1,0),0)</f>
        <v>0</v>
      </c>
    </row>
    <row r="1101" spans="27:27">
      <c r="AA1101" s="94">
        <f>IF((A1101&gt;=Pareto!$M$2),IF(('Raw Data'!A1101&lt;=Pareto!$O$2),1,0),0)</f>
        <v>0</v>
      </c>
    </row>
    <row r="1102" spans="27:27">
      <c r="AA1102" s="94">
        <f>IF((A1102&gt;=Pareto!$M$2),IF(('Raw Data'!A1102&lt;=Pareto!$O$2),1,0),0)</f>
        <v>0</v>
      </c>
    </row>
    <row r="1103" spans="27:27">
      <c r="AA1103" s="94">
        <f>IF((A1103&gt;=Pareto!$M$2),IF(('Raw Data'!A1103&lt;=Pareto!$O$2),1,0),0)</f>
        <v>0</v>
      </c>
    </row>
    <row r="1104" spans="27:27">
      <c r="AA1104" s="94">
        <f>IF((A1104&gt;=Pareto!$M$2),IF(('Raw Data'!A1104&lt;=Pareto!$O$2),1,0),0)</f>
        <v>0</v>
      </c>
    </row>
    <row r="1105" spans="27:27">
      <c r="AA1105" s="94">
        <f>IF((A1105&gt;=Pareto!$M$2),IF(('Raw Data'!A1105&lt;=Pareto!$O$2),1,0),0)</f>
        <v>0</v>
      </c>
    </row>
    <row r="1106" spans="27:27">
      <c r="AA1106" s="94">
        <f>IF((A1106&gt;=Pareto!$M$2),IF(('Raw Data'!A1106&lt;=Pareto!$O$2),1,0),0)</f>
        <v>0</v>
      </c>
    </row>
    <row r="1107" spans="27:27">
      <c r="AA1107" s="94">
        <f>IF((A1107&gt;=Pareto!$M$2),IF(('Raw Data'!A1107&lt;=Pareto!$O$2),1,0),0)</f>
        <v>0</v>
      </c>
    </row>
    <row r="1108" spans="27:27">
      <c r="AA1108" s="94">
        <f>IF((A1108&gt;=Pareto!$M$2),IF(('Raw Data'!A1108&lt;=Pareto!$O$2),1,0),0)</f>
        <v>0</v>
      </c>
    </row>
    <row r="1109" spans="27:27">
      <c r="AA1109" s="94">
        <f>IF((A1109&gt;=Pareto!$M$2),IF(('Raw Data'!A1109&lt;=Pareto!$O$2),1,0),0)</f>
        <v>0</v>
      </c>
    </row>
    <row r="1110" spans="27:27">
      <c r="AA1110" s="94">
        <f>IF((A1110&gt;=Pareto!$M$2),IF(('Raw Data'!A1110&lt;=Pareto!$O$2),1,0),0)</f>
        <v>0</v>
      </c>
    </row>
    <row r="1111" spans="27:27">
      <c r="AA1111" s="94">
        <f>IF((A1111&gt;=Pareto!$M$2),IF(('Raw Data'!A1111&lt;=Pareto!$O$2),1,0),0)</f>
        <v>0</v>
      </c>
    </row>
    <row r="1112" spans="27:27">
      <c r="AA1112" s="94">
        <f>IF((A1112&gt;=Pareto!$M$2),IF(('Raw Data'!A1112&lt;=Pareto!$O$2),1,0),0)</f>
        <v>0</v>
      </c>
    </row>
    <row r="1113" spans="27:27">
      <c r="AA1113" s="94">
        <f>IF((A1113&gt;=Pareto!$M$2),IF(('Raw Data'!A1113&lt;=Pareto!$O$2),1,0),0)</f>
        <v>0</v>
      </c>
    </row>
    <row r="1114" spans="27:27">
      <c r="AA1114" s="94">
        <f>IF((A1114&gt;=Pareto!$M$2),IF(('Raw Data'!A1114&lt;=Pareto!$O$2),1,0),0)</f>
        <v>0</v>
      </c>
    </row>
    <row r="1115" spans="27:27">
      <c r="AA1115" s="94">
        <f>IF((A1115&gt;=Pareto!$M$2),IF(('Raw Data'!A1115&lt;=Pareto!$O$2),1,0),0)</f>
        <v>0</v>
      </c>
    </row>
    <row r="1116" spans="27:27">
      <c r="AA1116" s="94">
        <f>IF((A1116&gt;=Pareto!$M$2),IF(('Raw Data'!A1116&lt;=Pareto!$O$2),1,0),0)</f>
        <v>0</v>
      </c>
    </row>
    <row r="1117" spans="27:27">
      <c r="AA1117" s="94">
        <f>IF((A1117&gt;=Pareto!$M$2),IF(('Raw Data'!A1117&lt;=Pareto!$O$2),1,0),0)</f>
        <v>0</v>
      </c>
    </row>
    <row r="1118" spans="27:27">
      <c r="AA1118" s="94">
        <f>IF((A1118&gt;=Pareto!$M$2),IF(('Raw Data'!A1118&lt;=Pareto!$O$2),1,0),0)</f>
        <v>0</v>
      </c>
    </row>
    <row r="1119" spans="27:27">
      <c r="AA1119" s="94">
        <f>IF((A1119&gt;=Pareto!$M$2),IF(('Raw Data'!A1119&lt;=Pareto!$O$2),1,0),0)</f>
        <v>0</v>
      </c>
    </row>
    <row r="1120" spans="27:27">
      <c r="AA1120" s="94">
        <f>IF((A1120&gt;=Pareto!$M$2),IF(('Raw Data'!A1120&lt;=Pareto!$O$2),1,0),0)</f>
        <v>0</v>
      </c>
    </row>
    <row r="1121" spans="27:27">
      <c r="AA1121" s="94">
        <f>IF((A1121&gt;=Pareto!$M$2),IF(('Raw Data'!A1121&lt;=Pareto!$O$2),1,0),0)</f>
        <v>0</v>
      </c>
    </row>
    <row r="1122" spans="27:27">
      <c r="AA1122" s="94">
        <f>IF((A1122&gt;=Pareto!$M$2),IF(('Raw Data'!A1122&lt;=Pareto!$O$2),1,0),0)</f>
        <v>0</v>
      </c>
    </row>
    <row r="1123" spans="27:27">
      <c r="AA1123" s="94">
        <f>IF((A1123&gt;=Pareto!$M$2),IF(('Raw Data'!A1123&lt;=Pareto!$O$2),1,0),0)</f>
        <v>0</v>
      </c>
    </row>
    <row r="1124" spans="27:27">
      <c r="AA1124" s="94">
        <f>IF((A1124&gt;=Pareto!$M$2),IF(('Raw Data'!A1124&lt;=Pareto!$O$2),1,0),0)</f>
        <v>0</v>
      </c>
    </row>
    <row r="1125" spans="27:27">
      <c r="AA1125" s="94">
        <f>IF((A1125&gt;=Pareto!$M$2),IF(('Raw Data'!A1125&lt;=Pareto!$O$2),1,0),0)</f>
        <v>0</v>
      </c>
    </row>
    <row r="1126" spans="27:27">
      <c r="AA1126" s="94">
        <f>IF((A1126&gt;=Pareto!$M$2),IF(('Raw Data'!A1126&lt;=Pareto!$O$2),1,0),0)</f>
        <v>0</v>
      </c>
    </row>
    <row r="1127" spans="27:27">
      <c r="AA1127" s="94">
        <f>IF((A1127&gt;=Pareto!$M$2),IF(('Raw Data'!A1127&lt;=Pareto!$O$2),1,0),0)</f>
        <v>0</v>
      </c>
    </row>
    <row r="1128" spans="27:27">
      <c r="AA1128" s="94">
        <f>IF((A1128&gt;=Pareto!$M$2),IF(('Raw Data'!A1128&lt;=Pareto!$O$2),1,0),0)</f>
        <v>0</v>
      </c>
    </row>
    <row r="1129" spans="27:27">
      <c r="AA1129" s="94">
        <f>IF((A1129&gt;=Pareto!$M$2),IF(('Raw Data'!A1129&lt;=Pareto!$O$2),1,0),0)</f>
        <v>0</v>
      </c>
    </row>
    <row r="1130" spans="27:27">
      <c r="AA1130" s="94">
        <f>IF((A1130&gt;=Pareto!$M$2),IF(('Raw Data'!A1130&lt;=Pareto!$O$2),1,0),0)</f>
        <v>0</v>
      </c>
    </row>
    <row r="1131" spans="27:27">
      <c r="AA1131" s="94">
        <f>IF((A1131&gt;=Pareto!$M$2),IF(('Raw Data'!A1131&lt;=Pareto!$O$2),1,0),0)</f>
        <v>0</v>
      </c>
    </row>
    <row r="1132" spans="27:27">
      <c r="AA1132" s="94">
        <f>IF((A1132&gt;=Pareto!$M$2),IF(('Raw Data'!A1132&lt;=Pareto!$O$2),1,0),0)</f>
        <v>0</v>
      </c>
    </row>
    <row r="1133" spans="27:27">
      <c r="AA1133" s="94">
        <f>IF((A1133&gt;=Pareto!$M$2),IF(('Raw Data'!A1133&lt;=Pareto!$O$2),1,0),0)</f>
        <v>0</v>
      </c>
    </row>
    <row r="1134" spans="27:27">
      <c r="AA1134" s="94">
        <f>IF((A1134&gt;=Pareto!$M$2),IF(('Raw Data'!A1134&lt;=Pareto!$O$2),1,0),0)</f>
        <v>0</v>
      </c>
    </row>
    <row r="1135" spans="27:27">
      <c r="AA1135" s="94">
        <f>IF((A1135&gt;=Pareto!$M$2),IF(('Raw Data'!A1135&lt;=Pareto!$O$2),1,0),0)</f>
        <v>0</v>
      </c>
    </row>
    <row r="1136" spans="27:27">
      <c r="AA1136" s="94">
        <f>IF((A1136&gt;=Pareto!$M$2),IF(('Raw Data'!A1136&lt;=Pareto!$O$2),1,0),0)</f>
        <v>0</v>
      </c>
    </row>
    <row r="1137" spans="27:27">
      <c r="AA1137" s="94">
        <f>IF((A1137&gt;=Pareto!$M$2),IF(('Raw Data'!A1137&lt;=Pareto!$O$2),1,0),0)</f>
        <v>0</v>
      </c>
    </row>
    <row r="1138" spans="27:27">
      <c r="AA1138" s="94">
        <f>IF((A1138&gt;=Pareto!$M$2),IF(('Raw Data'!A1138&lt;=Pareto!$O$2),1,0),0)</f>
        <v>0</v>
      </c>
    </row>
    <row r="1139" spans="27:27">
      <c r="AA1139" s="94">
        <f>IF((A1139&gt;=Pareto!$M$2),IF(('Raw Data'!A1139&lt;=Pareto!$O$2),1,0),0)</f>
        <v>0</v>
      </c>
    </row>
    <row r="1140" spans="27:27">
      <c r="AA1140" s="94">
        <f>IF((A1140&gt;=Pareto!$M$2),IF(('Raw Data'!A1140&lt;=Pareto!$O$2),1,0),0)</f>
        <v>0</v>
      </c>
    </row>
    <row r="1141" spans="27:27">
      <c r="AA1141" s="94">
        <f>IF((A1141&gt;=Pareto!$M$2),IF(('Raw Data'!A1141&lt;=Pareto!$O$2),1,0),0)</f>
        <v>0</v>
      </c>
    </row>
    <row r="1142" spans="27:27">
      <c r="AA1142" s="94">
        <f>IF((A1142&gt;=Pareto!$M$2),IF(('Raw Data'!A1142&lt;=Pareto!$O$2),1,0),0)</f>
        <v>0</v>
      </c>
    </row>
    <row r="1143" spans="27:27">
      <c r="AA1143" s="94">
        <f>IF((A1143&gt;=Pareto!$M$2),IF(('Raw Data'!A1143&lt;=Pareto!$O$2),1,0),0)</f>
        <v>0</v>
      </c>
    </row>
    <row r="1144" spans="27:27">
      <c r="AA1144" s="94">
        <f>IF((A1144&gt;=Pareto!$M$2),IF(('Raw Data'!A1144&lt;=Pareto!$O$2),1,0),0)</f>
        <v>0</v>
      </c>
    </row>
    <row r="1145" spans="27:27">
      <c r="AA1145" s="94">
        <f>IF((A1145&gt;=Pareto!$M$2),IF(('Raw Data'!A1145&lt;=Pareto!$O$2),1,0),0)</f>
        <v>0</v>
      </c>
    </row>
    <row r="1146" spans="27:27">
      <c r="AA1146" s="94">
        <f>IF((A1146&gt;=Pareto!$M$2),IF(('Raw Data'!A1146&lt;=Pareto!$O$2),1,0),0)</f>
        <v>0</v>
      </c>
    </row>
    <row r="1147" spans="27:27">
      <c r="AA1147" s="94">
        <f>IF((A1147&gt;=Pareto!$M$2),IF(('Raw Data'!A1147&lt;=Pareto!$O$2),1,0),0)</f>
        <v>0</v>
      </c>
    </row>
    <row r="1148" spans="27:27">
      <c r="AA1148" s="94">
        <f>IF((A1148&gt;=Pareto!$M$2),IF(('Raw Data'!A1148&lt;=Pareto!$O$2),1,0),0)</f>
        <v>0</v>
      </c>
    </row>
    <row r="1149" spans="27:27">
      <c r="AA1149" s="94">
        <f>IF((A1149&gt;=Pareto!$M$2),IF(('Raw Data'!A1149&lt;=Pareto!$O$2),1,0),0)</f>
        <v>0</v>
      </c>
    </row>
    <row r="1150" spans="27:27">
      <c r="AA1150" s="94">
        <f>IF((A1150&gt;=Pareto!$M$2),IF(('Raw Data'!A1150&lt;=Pareto!$O$2),1,0),0)</f>
        <v>0</v>
      </c>
    </row>
    <row r="1151" spans="27:27">
      <c r="AA1151" s="94">
        <f>IF((A1151&gt;=Pareto!$M$2),IF(('Raw Data'!A1151&lt;=Pareto!$O$2),1,0),0)</f>
        <v>0</v>
      </c>
    </row>
    <row r="1152" spans="27:27">
      <c r="AA1152" s="94">
        <f>IF((A1152&gt;=Pareto!$M$2),IF(('Raw Data'!A1152&lt;=Pareto!$O$2),1,0),0)</f>
        <v>0</v>
      </c>
    </row>
    <row r="1153" spans="27:27">
      <c r="AA1153" s="94">
        <f>IF((A1153&gt;=Pareto!$M$2),IF(('Raw Data'!A1153&lt;=Pareto!$O$2),1,0),0)</f>
        <v>0</v>
      </c>
    </row>
    <row r="1154" spans="27:27">
      <c r="AA1154" s="94">
        <f>IF((A1154&gt;=Pareto!$M$2),IF(('Raw Data'!A1154&lt;=Pareto!$O$2),1,0),0)</f>
        <v>0</v>
      </c>
    </row>
    <row r="1155" spans="27:27">
      <c r="AA1155" s="94">
        <f>IF((A1155&gt;=Pareto!$M$2),IF(('Raw Data'!A1155&lt;=Pareto!$O$2),1,0),0)</f>
        <v>0</v>
      </c>
    </row>
    <row r="1156" spans="27:27">
      <c r="AA1156" s="94">
        <f>IF((A1156&gt;=Pareto!$M$2),IF(('Raw Data'!A1156&lt;=Pareto!$O$2),1,0),0)</f>
        <v>0</v>
      </c>
    </row>
    <row r="1157" spans="27:27">
      <c r="AA1157" s="94">
        <f>IF((A1157&gt;=Pareto!$M$2),IF(('Raw Data'!A1157&lt;=Pareto!$O$2),1,0),0)</f>
        <v>0</v>
      </c>
    </row>
    <row r="1158" spans="27:27">
      <c r="AA1158" s="94">
        <f>IF((A1158&gt;=Pareto!$M$2),IF(('Raw Data'!A1158&lt;=Pareto!$O$2),1,0),0)</f>
        <v>0</v>
      </c>
    </row>
    <row r="1159" spans="27:27">
      <c r="AA1159" s="94">
        <f>IF((A1159&gt;=Pareto!$M$2),IF(('Raw Data'!A1159&lt;=Pareto!$O$2),1,0),0)</f>
        <v>0</v>
      </c>
    </row>
    <row r="1160" spans="27:27">
      <c r="AA1160" s="94">
        <f>IF((A1160&gt;=Pareto!$M$2),IF(('Raw Data'!A1160&lt;=Pareto!$O$2),1,0),0)</f>
        <v>0</v>
      </c>
    </row>
    <row r="1161" spans="27:27">
      <c r="AA1161" s="94">
        <f>IF((A1161&gt;=Pareto!$M$2),IF(('Raw Data'!A1161&lt;=Pareto!$O$2),1,0),0)</f>
        <v>0</v>
      </c>
    </row>
    <row r="1162" spans="27:27">
      <c r="AA1162" s="94">
        <f>IF((A1162&gt;=Pareto!$M$2),IF(('Raw Data'!A1162&lt;=Pareto!$O$2),1,0),0)</f>
        <v>0</v>
      </c>
    </row>
    <row r="1163" spans="27:27">
      <c r="AA1163" s="94">
        <f>IF((A1163&gt;=Pareto!$M$2),IF(('Raw Data'!A1163&lt;=Pareto!$O$2),1,0),0)</f>
        <v>0</v>
      </c>
    </row>
    <row r="1164" spans="27:27">
      <c r="AA1164" s="94">
        <f>IF((A1164&gt;=Pareto!$M$2),IF(('Raw Data'!A1164&lt;=Pareto!$O$2),1,0),0)</f>
        <v>0</v>
      </c>
    </row>
    <row r="1165" spans="27:27">
      <c r="AA1165" s="94">
        <f>IF((A1165&gt;=Pareto!$M$2),IF(('Raw Data'!A1165&lt;=Pareto!$O$2),1,0),0)</f>
        <v>0</v>
      </c>
    </row>
    <row r="1166" spans="27:27">
      <c r="AA1166" s="94">
        <f>IF((A1166&gt;=Pareto!$M$2),IF(('Raw Data'!A1166&lt;=Pareto!$O$2),1,0),0)</f>
        <v>0</v>
      </c>
    </row>
    <row r="1167" spans="27:27">
      <c r="AA1167" s="94">
        <f>IF((A1167&gt;=Pareto!$M$2),IF(('Raw Data'!A1167&lt;=Pareto!$O$2),1,0),0)</f>
        <v>0</v>
      </c>
    </row>
    <row r="1168" spans="27:27">
      <c r="AA1168" s="94">
        <f>IF((A1168&gt;=Pareto!$M$2),IF(('Raw Data'!A1168&lt;=Pareto!$O$2),1,0),0)</f>
        <v>0</v>
      </c>
    </row>
    <row r="1169" spans="27:27">
      <c r="AA1169" s="94">
        <f>IF((A1169&gt;=Pareto!$M$2),IF(('Raw Data'!A1169&lt;=Pareto!$O$2),1,0),0)</f>
        <v>0</v>
      </c>
    </row>
    <row r="1170" spans="27:27">
      <c r="AA1170" s="94">
        <f>IF((A1170&gt;=Pareto!$M$2),IF(('Raw Data'!A1170&lt;=Pareto!$O$2),1,0),0)</f>
        <v>0</v>
      </c>
    </row>
    <row r="1171" spans="27:27">
      <c r="AA1171" s="94">
        <f>IF((A1171&gt;=Pareto!$M$2),IF(('Raw Data'!A1171&lt;=Pareto!$O$2),1,0),0)</f>
        <v>0</v>
      </c>
    </row>
    <row r="1172" spans="27:27">
      <c r="AA1172" s="94">
        <f>IF((A1172&gt;=Pareto!$M$2),IF(('Raw Data'!A1172&lt;=Pareto!$O$2),1,0),0)</f>
        <v>0</v>
      </c>
    </row>
    <row r="1173" spans="27:27">
      <c r="AA1173" s="94">
        <f>IF((A1173&gt;=Pareto!$M$2),IF(('Raw Data'!A1173&lt;=Pareto!$O$2),1,0),0)</f>
        <v>0</v>
      </c>
    </row>
    <row r="1174" spans="27:27">
      <c r="AA1174" s="94">
        <f>IF((A1174&gt;=Pareto!$M$2),IF(('Raw Data'!A1174&lt;=Pareto!$O$2),1,0),0)</f>
        <v>0</v>
      </c>
    </row>
    <row r="1175" spans="27:27">
      <c r="AA1175" s="94">
        <f>IF((A1175&gt;=Pareto!$M$2),IF(('Raw Data'!A1175&lt;=Pareto!$O$2),1,0),0)</f>
        <v>0</v>
      </c>
    </row>
    <row r="1176" spans="27:27">
      <c r="AA1176" s="94">
        <f>IF((A1176&gt;=Pareto!$M$2),IF(('Raw Data'!A1176&lt;=Pareto!$O$2),1,0),0)</f>
        <v>0</v>
      </c>
    </row>
    <row r="1177" spans="27:27">
      <c r="AA1177" s="94">
        <f>IF((A1177&gt;=Pareto!$M$2),IF(('Raw Data'!A1177&lt;=Pareto!$O$2),1,0),0)</f>
        <v>0</v>
      </c>
    </row>
    <row r="1178" spans="27:27">
      <c r="AA1178" s="94">
        <f>IF((A1178&gt;=Pareto!$M$2),IF(('Raw Data'!A1178&lt;=Pareto!$O$2),1,0),0)</f>
        <v>0</v>
      </c>
    </row>
    <row r="1179" spans="27:27">
      <c r="AA1179" s="94">
        <f>IF((A1179&gt;=Pareto!$M$2),IF(('Raw Data'!A1179&lt;=Pareto!$O$2),1,0),0)</f>
        <v>0</v>
      </c>
    </row>
    <row r="1180" spans="27:27">
      <c r="AA1180" s="94">
        <f>IF((A1180&gt;=Pareto!$M$2),IF(('Raw Data'!A1180&lt;=Pareto!$O$2),1,0),0)</f>
        <v>0</v>
      </c>
    </row>
    <row r="1181" spans="27:27">
      <c r="AA1181" s="94">
        <f>IF((A1181&gt;=Pareto!$M$2),IF(('Raw Data'!A1181&lt;=Pareto!$O$2),1,0),0)</f>
        <v>0</v>
      </c>
    </row>
    <row r="1182" spans="27:27">
      <c r="AA1182" s="94">
        <f>IF((A1182&gt;=Pareto!$M$2),IF(('Raw Data'!A1182&lt;=Pareto!$O$2),1,0),0)</f>
        <v>0</v>
      </c>
    </row>
    <row r="1183" spans="27:27">
      <c r="AA1183" s="94">
        <f>IF((A1183&gt;=Pareto!$M$2),IF(('Raw Data'!A1183&lt;=Pareto!$O$2),1,0),0)</f>
        <v>0</v>
      </c>
    </row>
    <row r="1184" spans="27:27">
      <c r="AA1184" s="94">
        <f>IF((A1184&gt;=Pareto!$M$2),IF(('Raw Data'!A1184&lt;=Pareto!$O$2),1,0),0)</f>
        <v>0</v>
      </c>
    </row>
    <row r="1185" spans="27:27">
      <c r="AA1185" s="94">
        <f>IF((A1185&gt;=Pareto!$M$2),IF(('Raw Data'!A1185&lt;=Pareto!$O$2),1,0),0)</f>
        <v>0</v>
      </c>
    </row>
    <row r="1186" spans="27:27">
      <c r="AA1186" s="94">
        <f>IF((A1186&gt;=Pareto!$M$2),IF(('Raw Data'!A1186&lt;=Pareto!$O$2),1,0),0)</f>
        <v>0</v>
      </c>
    </row>
    <row r="1187" spans="27:27">
      <c r="AA1187" s="94">
        <f>IF((A1187&gt;=Pareto!$M$2),IF(('Raw Data'!A1187&lt;=Pareto!$O$2),1,0),0)</f>
        <v>0</v>
      </c>
    </row>
    <row r="1188" spans="27:27">
      <c r="AA1188" s="94">
        <f>IF((A1188&gt;=Pareto!$M$2),IF(('Raw Data'!A1188&lt;=Pareto!$O$2),1,0),0)</f>
        <v>0</v>
      </c>
    </row>
    <row r="1189" spans="27:27">
      <c r="AA1189" s="94">
        <f>IF((A1189&gt;=Pareto!$M$2),IF(('Raw Data'!A1189&lt;=Pareto!$O$2),1,0),0)</f>
        <v>0</v>
      </c>
    </row>
    <row r="1190" spans="27:27">
      <c r="AA1190" s="94">
        <f>IF((A1190&gt;=Pareto!$M$2),IF(('Raw Data'!A1190&lt;=Pareto!$O$2),1,0),0)</f>
        <v>0</v>
      </c>
    </row>
    <row r="1191" spans="27:27">
      <c r="AA1191" s="94">
        <f>IF((A1191&gt;=Pareto!$M$2),IF(('Raw Data'!A1191&lt;=Pareto!$O$2),1,0),0)</f>
        <v>0</v>
      </c>
    </row>
    <row r="1192" spans="27:27">
      <c r="AA1192" s="94">
        <f>IF((A1192&gt;=Pareto!$M$2),IF(('Raw Data'!A1192&lt;=Pareto!$O$2),1,0),0)</f>
        <v>0</v>
      </c>
    </row>
    <row r="1193" spans="27:27">
      <c r="AA1193" s="94">
        <f>IF((A1193&gt;=Pareto!$M$2),IF(('Raw Data'!A1193&lt;=Pareto!$O$2),1,0),0)</f>
        <v>0</v>
      </c>
    </row>
    <row r="1194" spans="27:27">
      <c r="AA1194" s="94">
        <f>IF((A1194&gt;=Pareto!$M$2),IF(('Raw Data'!A1194&lt;=Pareto!$O$2),1,0),0)</f>
        <v>0</v>
      </c>
    </row>
    <row r="1195" spans="27:27">
      <c r="AA1195" s="94">
        <f>IF((A1195&gt;=Pareto!$M$2),IF(('Raw Data'!A1195&lt;=Pareto!$O$2),1,0),0)</f>
        <v>0</v>
      </c>
    </row>
    <row r="1196" spans="27:27">
      <c r="AA1196" s="94">
        <f>IF((A1196&gt;=Pareto!$M$2),IF(('Raw Data'!A1196&lt;=Pareto!$O$2),1,0),0)</f>
        <v>0</v>
      </c>
    </row>
    <row r="1197" spans="27:27">
      <c r="AA1197" s="94">
        <f>IF((A1197&gt;=Pareto!$M$2),IF(('Raw Data'!A1197&lt;=Pareto!$O$2),1,0),0)</f>
        <v>0</v>
      </c>
    </row>
    <row r="1198" spans="27:27">
      <c r="AA1198" s="94">
        <f>IF((A1198&gt;=Pareto!$M$2),IF(('Raw Data'!A1198&lt;=Pareto!$O$2),1,0),0)</f>
        <v>0</v>
      </c>
    </row>
    <row r="1199" spans="27:27">
      <c r="AA1199" s="94">
        <f>IF((A1199&gt;=Pareto!$M$2),IF(('Raw Data'!A1199&lt;=Pareto!$O$2),1,0),0)</f>
        <v>0</v>
      </c>
    </row>
    <row r="1200" spans="27:27">
      <c r="AA1200" s="94">
        <f>IF((A1200&gt;=Pareto!$M$2),IF(('Raw Data'!A1200&lt;=Pareto!$O$2),1,0),0)</f>
        <v>0</v>
      </c>
    </row>
    <row r="1201" spans="27:27">
      <c r="AA1201" s="94">
        <f>IF((A1201&gt;=Pareto!$M$2),IF(('Raw Data'!A1201&lt;=Pareto!$O$2),1,0),0)</f>
        <v>0</v>
      </c>
    </row>
    <row r="1202" spans="27:27">
      <c r="AA1202" s="94">
        <f>IF((A1202&gt;=Pareto!$M$2),IF(('Raw Data'!A1202&lt;=Pareto!$O$2),1,0),0)</f>
        <v>0</v>
      </c>
    </row>
    <row r="1203" spans="27:27">
      <c r="AA1203" s="94">
        <f>IF((A1203&gt;=Pareto!$M$2),IF(('Raw Data'!A1203&lt;=Pareto!$O$2),1,0),0)</f>
        <v>0</v>
      </c>
    </row>
    <row r="1204" spans="27:27">
      <c r="AA1204" s="94">
        <f>IF((A1204&gt;=Pareto!$M$2),IF(('Raw Data'!A1204&lt;=Pareto!$O$2),1,0),0)</f>
        <v>0</v>
      </c>
    </row>
    <row r="1205" spans="27:27">
      <c r="AA1205" s="94">
        <f>IF((A1205&gt;=Pareto!$M$2),IF(('Raw Data'!A1205&lt;=Pareto!$O$2),1,0),0)</f>
        <v>0</v>
      </c>
    </row>
    <row r="1206" spans="27:27">
      <c r="AA1206" s="94">
        <f>IF((A1206&gt;=Pareto!$M$2),IF(('Raw Data'!A1206&lt;=Pareto!$O$2),1,0),0)</f>
        <v>0</v>
      </c>
    </row>
    <row r="1207" spans="27:27">
      <c r="AA1207" s="94">
        <f>IF((A1207&gt;=Pareto!$M$2),IF(('Raw Data'!A1207&lt;=Pareto!$O$2),1,0),0)</f>
        <v>0</v>
      </c>
    </row>
    <row r="1208" spans="27:27">
      <c r="AA1208" s="94">
        <f>IF((A1208&gt;=Pareto!$M$2),IF((A1208&lt;=Pareto!$O$2),1,0),0)</f>
        <v>0</v>
      </c>
    </row>
    <row r="1209" spans="27:27">
      <c r="AA1209" s="94">
        <f>IF((A1209&gt;=Pareto!$M$2),IF((A1209&lt;=Pareto!$O$2),1,0),0)</f>
        <v>0</v>
      </c>
    </row>
    <row r="1210" spans="27:27">
      <c r="AA1210" s="94">
        <f>IF((A1210&gt;=Pareto!$M$2),IF((A1210&lt;=Pareto!$O$2),1,0),0)</f>
        <v>0</v>
      </c>
    </row>
    <row r="1211" spans="27:27">
      <c r="AA1211" s="94">
        <f>IF((A1211&gt;=Pareto!$M$2),IF((A1211&lt;=Pareto!$O$2),1,0),0)</f>
        <v>0</v>
      </c>
    </row>
    <row r="1212" spans="27:27">
      <c r="AA1212" s="94">
        <f>IF((A1212&gt;=Pareto!$M$2),IF((A1212&lt;=Pareto!$O$2),1,0),0)</f>
        <v>0</v>
      </c>
    </row>
    <row r="1213" spans="27:27">
      <c r="AA1213" s="94">
        <f>IF((A1213&gt;=Pareto!$M$2),IF((A1213&lt;=Pareto!$O$2),1,0),0)</f>
        <v>0</v>
      </c>
    </row>
    <row r="1214" spans="27:27">
      <c r="AA1214" s="94">
        <f>IF((A1214&gt;=Pareto!$M$2),IF((A1214&lt;=Pareto!$O$2),1,0),0)</f>
        <v>0</v>
      </c>
    </row>
    <row r="1215" spans="27:27">
      <c r="AA1215" s="94">
        <f>IF((A1215&gt;=Pareto!$M$2),IF((A1215&lt;=Pareto!$O$2),1,0),0)</f>
        <v>0</v>
      </c>
    </row>
    <row r="1216" spans="27:27">
      <c r="AA1216" s="94">
        <f>IF((A1216&gt;=Pareto!$M$2),IF((A1216&lt;=Pareto!$O$2),1,0),0)</f>
        <v>0</v>
      </c>
    </row>
    <row r="1217" spans="27:27">
      <c r="AA1217" s="94">
        <f>IF((A1217&gt;=Pareto!$M$2),IF((A1217&lt;=Pareto!$O$2),1,0),0)</f>
        <v>0</v>
      </c>
    </row>
  </sheetData>
  <mergeCells count="17">
    <mergeCell ref="AF4:AM4"/>
    <mergeCell ref="A1:C1"/>
    <mergeCell ref="E1:Z1"/>
    <mergeCell ref="E2:Z2"/>
    <mergeCell ref="A3:A4"/>
    <mergeCell ref="B3:B4"/>
    <mergeCell ref="C3:C4"/>
    <mergeCell ref="D3:D4"/>
    <mergeCell ref="E3:E4"/>
    <mergeCell ref="H3:Z3"/>
    <mergeCell ref="AK6:AK7"/>
    <mergeCell ref="AL6:AL7"/>
    <mergeCell ref="AF6:AF7"/>
    <mergeCell ref="AG6:AG7"/>
    <mergeCell ref="AH6:AH7"/>
    <mergeCell ref="AI6:AI7"/>
    <mergeCell ref="AJ6:AJ7"/>
  </mergeCells>
  <pageMargins left="7.8740157480315001E-2" right="7.8740157480315001E-2" top="0.74803149606299202" bottom="0.74803149606299202" header="0.31496062992126" footer="0.31496062992126"/>
  <pageSetup scale="12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/>
  </sheetViews>
  <sheetFormatPr defaultRowHeight="15"/>
  <cols>
    <col min="1" max="1" width="9.140625" style="26"/>
    <col min="2" max="2" width="13.140625" style="26" customWidth="1"/>
    <col min="3" max="3" width="9.7109375" style="26" customWidth="1"/>
    <col min="4" max="5" width="9.140625" style="26"/>
    <col min="6" max="6" width="10.7109375" style="26" bestFit="1" customWidth="1"/>
    <col min="7" max="7" width="9.140625" style="26"/>
    <col min="8" max="8" width="10.7109375" style="26" bestFit="1" customWidth="1"/>
    <col min="9" max="16384" width="9.140625" style="26"/>
  </cols>
  <sheetData>
    <row r="1" spans="1:8">
      <c r="A1" s="115" t="s">
        <v>127</v>
      </c>
    </row>
    <row r="2" spans="1:8">
      <c r="B2" s="37" t="s">
        <v>2</v>
      </c>
      <c r="C2" s="37" t="s">
        <v>0</v>
      </c>
      <c r="D2" s="37" t="s">
        <v>72</v>
      </c>
    </row>
    <row r="3" spans="1:8">
      <c r="B3" s="38">
        <v>43044</v>
      </c>
      <c r="C3" s="39">
        <f>VLOOKUP(B3,'Raw Data'!A6:B70000,2,FALSE)</f>
        <v>0.92242424242424237</v>
      </c>
      <c r="D3" s="39">
        <f>100%-C3</f>
        <v>7.7575757575757631E-2</v>
      </c>
    </row>
    <row r="4" spans="1:8">
      <c r="B4" s="38">
        <f>B3+1</f>
        <v>43045</v>
      </c>
      <c r="C4" s="39">
        <f>VLOOKUP(B4,'Raw Data'!A7:B70001,2,FALSE)</f>
        <v>0.93163265306122445</v>
      </c>
      <c r="D4" s="39">
        <f t="shared" ref="D4:D8" si="0">100%-C4</f>
        <v>6.8367346938775553E-2</v>
      </c>
      <c r="F4" s="35"/>
      <c r="H4" s="35"/>
    </row>
    <row r="5" spans="1:8">
      <c r="B5" s="38">
        <f t="shared" ref="B5:B8" si="1">B4+1</f>
        <v>43046</v>
      </c>
      <c r="C5" s="39">
        <f>VLOOKUP(B5,'Raw Data'!A8:B70002,2,FALSE)</f>
        <v>0.8927272727272727</v>
      </c>
      <c r="D5" s="39">
        <f t="shared" si="0"/>
        <v>0.1072727272727273</v>
      </c>
    </row>
    <row r="6" spans="1:8">
      <c r="B6" s="38">
        <f t="shared" si="1"/>
        <v>43047</v>
      </c>
      <c r="C6" s="39">
        <f>VLOOKUP(B6,'Raw Data'!A9:B70003,2,FALSE)</f>
        <v>0.90769230769230769</v>
      </c>
      <c r="D6" s="39">
        <f t="shared" si="0"/>
        <v>9.2307692307692313E-2</v>
      </c>
    </row>
    <row r="7" spans="1:8">
      <c r="B7" s="38">
        <f t="shared" si="1"/>
        <v>43048</v>
      </c>
      <c r="C7" s="39">
        <f>VLOOKUP(B7,'Raw Data'!A10:B70004,2,FALSE)</f>
        <v>0.93733333333333335</v>
      </c>
      <c r="D7" s="39">
        <f t="shared" si="0"/>
        <v>6.2666666666666648E-2</v>
      </c>
    </row>
    <row r="8" spans="1:8">
      <c r="B8" s="38">
        <f t="shared" si="1"/>
        <v>43049</v>
      </c>
      <c r="C8" s="39" t="str">
        <f>VLOOKUP(B8,'Raw Data'!A11:B70005,2,FALSE)</f>
        <v/>
      </c>
      <c r="D8" s="39" t="e">
        <f t="shared" si="0"/>
        <v>#VALUE!</v>
      </c>
    </row>
    <row r="9" spans="1:8">
      <c r="B9" s="35"/>
      <c r="C9" s="36"/>
    </row>
    <row r="10" spans="1:8">
      <c r="B10" s="35"/>
      <c r="C10" s="36"/>
    </row>
    <row r="11" spans="1:8">
      <c r="B11" s="35"/>
      <c r="C11" s="36"/>
    </row>
    <row r="12" spans="1:8">
      <c r="B12" s="35"/>
      <c r="C12" s="36"/>
    </row>
    <row r="13" spans="1:8">
      <c r="B13" s="35"/>
      <c r="C13" s="36"/>
    </row>
  </sheetData>
  <hyperlinks>
    <hyperlink ref="A1" r:id="rId1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P4" sqref="P4"/>
    </sheetView>
  </sheetViews>
  <sheetFormatPr defaultRowHeight="15"/>
  <cols>
    <col min="1" max="1" width="12.42578125" style="26" customWidth="1"/>
    <col min="2" max="2" width="14.28515625" style="26" customWidth="1"/>
    <col min="3" max="3" width="13.5703125" style="26" bestFit="1" customWidth="1"/>
    <col min="4" max="4" width="15.5703125" style="26" bestFit="1" customWidth="1"/>
    <col min="5" max="16384" width="9.140625" style="26"/>
  </cols>
  <sheetData>
    <row r="1" spans="1:4">
      <c r="A1" s="37" t="s">
        <v>66</v>
      </c>
      <c r="B1" s="37" t="s">
        <v>71</v>
      </c>
      <c r="C1" s="37" t="s">
        <v>0</v>
      </c>
      <c r="D1" s="37" t="s">
        <v>72</v>
      </c>
    </row>
    <row r="2" spans="1:4">
      <c r="A2" s="40" t="s">
        <v>67</v>
      </c>
      <c r="B2" s="40">
        <v>33610</v>
      </c>
      <c r="C2" s="39">
        <v>0.94699999999999995</v>
      </c>
      <c r="D2" s="41">
        <f>1-C2</f>
        <v>5.3000000000000047E-2</v>
      </c>
    </row>
    <row r="3" spans="1:4">
      <c r="A3" s="40" t="s">
        <v>68</v>
      </c>
      <c r="B3" s="40">
        <v>37403</v>
      </c>
      <c r="C3" s="39">
        <v>0.95</v>
      </c>
      <c r="D3" s="41">
        <f t="shared" ref="D3:D5" si="0">1-C3</f>
        <v>5.0000000000000044E-2</v>
      </c>
    </row>
    <row r="4" spans="1:4">
      <c r="A4" s="40" t="s">
        <v>69</v>
      </c>
      <c r="B4" s="40">
        <v>42774</v>
      </c>
      <c r="C4" s="39">
        <v>0.96099999999999997</v>
      </c>
      <c r="D4" s="41">
        <f t="shared" si="0"/>
        <v>3.9000000000000035E-2</v>
      </c>
    </row>
    <row r="5" spans="1:4">
      <c r="A5" s="40" t="s">
        <v>70</v>
      </c>
      <c r="B5" s="40">
        <v>41048</v>
      </c>
      <c r="C5" s="39">
        <v>0.96299999999999997</v>
      </c>
      <c r="D5" s="41">
        <f t="shared" si="0"/>
        <v>3.7000000000000033E-2</v>
      </c>
    </row>
    <row r="15" spans="1:4">
      <c r="A15" s="37" t="s">
        <v>66</v>
      </c>
      <c r="B15" s="37" t="s">
        <v>71</v>
      </c>
      <c r="C15" s="37" t="s">
        <v>83</v>
      </c>
      <c r="D15" s="37" t="s">
        <v>84</v>
      </c>
    </row>
    <row r="16" spans="1:4">
      <c r="A16" s="40" t="s">
        <v>67</v>
      </c>
      <c r="B16" s="40">
        <v>33610</v>
      </c>
      <c r="C16" s="44">
        <v>112</v>
      </c>
      <c r="D16" s="41">
        <f>C16/B16</f>
        <v>3.3323415650104134E-3</v>
      </c>
    </row>
    <row r="17" spans="1:4">
      <c r="A17" s="40" t="s">
        <v>68</v>
      </c>
      <c r="B17" s="40">
        <v>37403</v>
      </c>
      <c r="C17" s="44">
        <v>109</v>
      </c>
      <c r="D17" s="41">
        <f t="shared" ref="D17:D19" si="1">C17/B17</f>
        <v>2.9142047429350586E-3</v>
      </c>
    </row>
    <row r="18" spans="1:4">
      <c r="A18" s="40" t="s">
        <v>69</v>
      </c>
      <c r="B18" s="40">
        <v>42774</v>
      </c>
      <c r="C18" s="44">
        <v>170</v>
      </c>
      <c r="D18" s="41">
        <f t="shared" si="1"/>
        <v>3.9743769579651186E-3</v>
      </c>
    </row>
    <row r="19" spans="1:4">
      <c r="A19" s="40" t="s">
        <v>70</v>
      </c>
      <c r="B19" s="40">
        <v>41048</v>
      </c>
      <c r="C19" s="44">
        <v>133</v>
      </c>
      <c r="D19" s="41">
        <f t="shared" si="1"/>
        <v>3.2401091405184173E-3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A2" sqref="A2"/>
    </sheetView>
  </sheetViews>
  <sheetFormatPr defaultRowHeight="15"/>
  <cols>
    <col min="1" max="1" width="7.42578125" bestFit="1" customWidth="1"/>
    <col min="2" max="2" width="4.85546875" customWidth="1"/>
    <col min="3" max="3" width="6.28515625" customWidth="1"/>
    <col min="4" max="4" width="4" customWidth="1"/>
    <col min="5" max="5" width="3.42578125" customWidth="1"/>
    <col min="6" max="6" width="9.140625" customWidth="1"/>
    <col min="7" max="7" width="8" customWidth="1"/>
    <col min="8" max="9" width="6.28515625" customWidth="1"/>
    <col min="10" max="10" width="4.5703125" customWidth="1"/>
    <col min="11" max="11" width="4" customWidth="1"/>
    <col min="12" max="12" width="6.28515625" customWidth="1"/>
    <col min="13" max="13" width="6.7109375" customWidth="1"/>
    <col min="14" max="14" width="4.85546875" customWidth="1"/>
    <col min="15" max="16" width="7.85546875" customWidth="1"/>
    <col min="17" max="17" width="5.7109375" customWidth="1"/>
    <col min="18" max="18" width="7.140625" customWidth="1"/>
    <col min="19" max="19" width="6.28515625" customWidth="1"/>
    <col min="20" max="20" width="8.42578125" customWidth="1"/>
    <col min="21" max="23" width="6.28515625" customWidth="1"/>
  </cols>
  <sheetData>
    <row r="1" spans="1:23">
      <c r="A1" s="113" t="s">
        <v>127</v>
      </c>
      <c r="I1" s="156" t="s">
        <v>86</v>
      </c>
      <c r="J1" s="156"/>
      <c r="K1" s="156"/>
      <c r="L1" s="156"/>
      <c r="M1" s="156"/>
      <c r="N1" s="156"/>
      <c r="O1" s="156"/>
      <c r="P1" s="156"/>
      <c r="Q1" s="156"/>
      <c r="R1" s="156"/>
    </row>
    <row r="2" spans="1:23"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23" ht="15" customHeight="1">
      <c r="A3" s="158" t="s">
        <v>2</v>
      </c>
      <c r="B3" s="159" t="s">
        <v>5</v>
      </c>
      <c r="C3" s="46"/>
      <c r="D3" s="46"/>
      <c r="E3" s="160" t="s">
        <v>7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</row>
    <row r="4" spans="1:23" ht="51" customHeight="1">
      <c r="A4" s="158"/>
      <c r="B4" s="159"/>
      <c r="C4" s="45" t="s">
        <v>9</v>
      </c>
      <c r="D4" s="45" t="s">
        <v>10</v>
      </c>
      <c r="E4" s="45" t="s">
        <v>11</v>
      </c>
      <c r="F4" s="45" t="s">
        <v>12</v>
      </c>
      <c r="G4" s="45" t="s">
        <v>13</v>
      </c>
      <c r="H4" s="45" t="s">
        <v>14</v>
      </c>
      <c r="I4" s="45" t="s">
        <v>15</v>
      </c>
      <c r="J4" s="45" t="s">
        <v>16</v>
      </c>
      <c r="K4" s="45" t="s">
        <v>17</v>
      </c>
      <c r="L4" s="45" t="s">
        <v>18</v>
      </c>
      <c r="M4" s="45" t="s">
        <v>19</v>
      </c>
      <c r="N4" s="45" t="s">
        <v>20</v>
      </c>
      <c r="O4" s="45" t="s">
        <v>21</v>
      </c>
      <c r="P4" s="45" t="s">
        <v>22</v>
      </c>
      <c r="Q4" s="45" t="s">
        <v>23</v>
      </c>
      <c r="R4" s="45" t="s">
        <v>24</v>
      </c>
      <c r="S4" s="45" t="s">
        <v>25</v>
      </c>
      <c r="T4" s="45" t="s">
        <v>26</v>
      </c>
      <c r="U4" s="45" t="s">
        <v>27</v>
      </c>
      <c r="V4" s="45" t="s">
        <v>8</v>
      </c>
      <c r="W4" s="45" t="s">
        <v>28</v>
      </c>
    </row>
    <row r="5" spans="1:23">
      <c r="A5" s="48">
        <v>42887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>
      <c r="A6" s="48">
        <v>42888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>
      <c r="A7" s="48">
        <v>42889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>
      <c r="A8" s="48">
        <v>42890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>
      <c r="A9" s="48">
        <v>42891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>
      <c r="A10" s="48">
        <v>42892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48">
        <v>42893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>
      <c r="A12" s="48">
        <v>42894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>
      <c r="A13" s="48">
        <v>42895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>
      <c r="A14" s="48">
        <v>42896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>
      <c r="A15" s="48">
        <v>42897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>
      <c r="A16" s="48">
        <v>42898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>
      <c r="A17" s="48">
        <v>42899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A18" s="48">
        <v>42900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>
      <c r="A19" s="48">
        <v>42901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>
      <c r="A20" s="48">
        <v>42902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A21" s="48">
        <v>42903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>
      <c r="A22" s="48">
        <v>42904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>
      <c r="A23" s="48">
        <v>42905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A24" s="48">
        <v>42906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A25" s="48">
        <v>42907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A26" s="48">
        <v>42908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A27" s="48">
        <v>42909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A28" s="48">
        <v>42910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A29" s="48">
        <v>42911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>
      <c r="A30" s="48">
        <v>42912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>
      <c r="A31" s="48">
        <v>42913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A32" s="48">
        <v>42914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>
      <c r="A33" s="48">
        <v>42915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>
      <c r="A34" s="48">
        <v>42916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>
      <c r="A35" s="48">
        <v>42917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>
      <c r="A36" s="47"/>
    </row>
  </sheetData>
  <mergeCells count="4">
    <mergeCell ref="I1:R2"/>
    <mergeCell ref="A3:A4"/>
    <mergeCell ref="B3:B4"/>
    <mergeCell ref="E3:W3"/>
  </mergeCells>
  <hyperlinks>
    <hyperlink ref="A1" r:id="rId1"/>
  </hyperlinks>
  <printOptions horizontalCentered="1"/>
  <pageMargins left="0.31496062992125984" right="0.31496062992125984" top="0.55118110236220474" bottom="0.35433070866141736" header="0.31496062992125984" footer="0.31496062992125984"/>
  <pageSetup paperSize="9" scale="96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workbookViewId="0">
      <selection activeCell="F13" sqref="F13"/>
    </sheetView>
  </sheetViews>
  <sheetFormatPr defaultRowHeight="12.75"/>
  <cols>
    <col min="1" max="6" width="9.140625" style="110"/>
    <col min="7" max="7" width="12.42578125" style="110" bestFit="1" customWidth="1"/>
    <col min="8" max="16384" width="9.140625" style="110"/>
  </cols>
  <sheetData>
    <row r="1" spans="2:11" ht="18.75" customHeight="1"/>
    <row r="2" spans="2:11" ht="23.25" customHeight="1">
      <c r="B2" s="161" t="s">
        <v>121</v>
      </c>
      <c r="C2" s="161"/>
      <c r="D2" s="161"/>
      <c r="E2" s="161"/>
      <c r="F2" s="161"/>
    </row>
    <row r="3" spans="2:11" ht="18.75" customHeight="1">
      <c r="B3" s="162" t="s">
        <v>122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2:11" ht="18.75" customHeight="1">
      <c r="B4" s="162" t="s">
        <v>123</v>
      </c>
      <c r="C4" s="162"/>
      <c r="D4" s="162"/>
      <c r="E4" s="162"/>
      <c r="F4" s="162"/>
      <c r="G4" s="111"/>
      <c r="H4" s="111"/>
      <c r="I4" s="111"/>
      <c r="J4" s="111"/>
      <c r="K4" s="111"/>
    </row>
    <row r="5" spans="2:11" ht="15" customHeight="1">
      <c r="B5" s="163" t="s">
        <v>124</v>
      </c>
      <c r="C5" s="163"/>
      <c r="D5" s="163"/>
      <c r="E5" s="163"/>
      <c r="F5" s="163"/>
    </row>
    <row r="6" spans="2:11">
      <c r="B6" s="112" t="s">
        <v>125</v>
      </c>
      <c r="C6" s="113" t="s">
        <v>126</v>
      </c>
    </row>
    <row r="7" spans="2:11">
      <c r="B7" s="113" t="s">
        <v>127</v>
      </c>
    </row>
  </sheetData>
  <mergeCells count="4">
    <mergeCell ref="B2:F2"/>
    <mergeCell ref="B3:K3"/>
    <mergeCell ref="B4:F4"/>
    <mergeCell ref="B5:F5"/>
  </mergeCells>
  <hyperlinks>
    <hyperlink ref="B5" r:id="rId1" display="https://www.facebook.com/washim.7"/>
    <hyperlink ref="B6" r:id="rId2"/>
    <hyperlink ref="C6" r:id="rId3"/>
    <hyperlink ref="B7" r:id="rId4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E1" zoomScaleNormal="100" workbookViewId="0">
      <selection activeCell="V7" sqref="V7"/>
    </sheetView>
  </sheetViews>
  <sheetFormatPr defaultRowHeight="15"/>
  <cols>
    <col min="1" max="1" width="14.7109375" hidden="1" customWidth="1"/>
    <col min="2" max="2" width="19.7109375" hidden="1" customWidth="1"/>
    <col min="3" max="3" width="17.28515625" style="2" hidden="1" customWidth="1"/>
    <col min="4" max="4" width="16.42578125" hidden="1" customWidth="1"/>
    <col min="5" max="5" width="3" customWidth="1"/>
    <col min="6" max="6" width="21.140625" customWidth="1"/>
    <col min="7" max="7" width="8" bestFit="1" customWidth="1"/>
    <col min="8" max="8" width="5.5703125" hidden="1" customWidth="1"/>
    <col min="9" max="9" width="15.28515625" customWidth="1"/>
    <col min="10" max="10" width="15.42578125" customWidth="1"/>
    <col min="11" max="11" width="7.140625" customWidth="1"/>
    <col min="13" max="13" width="10.7109375" bestFit="1" customWidth="1"/>
    <col min="14" max="14" width="11.140625" customWidth="1"/>
    <col min="16" max="16" width="10.7109375" bestFit="1" customWidth="1"/>
    <col min="18" max="18" width="7.140625" customWidth="1"/>
    <col min="20" max="20" width="6.85546875" customWidth="1"/>
    <col min="21" max="21" width="2.5703125" customWidth="1"/>
    <col min="23" max="23" width="12.5703125" customWidth="1"/>
  </cols>
  <sheetData>
    <row r="1" spans="1:22" ht="36" customHeight="1" thickBot="1">
      <c r="B1" s="4" t="s">
        <v>29</v>
      </c>
      <c r="C1" s="4" t="s">
        <v>30</v>
      </c>
      <c r="D1" s="3"/>
      <c r="E1" s="3"/>
      <c r="F1" s="101" t="s">
        <v>30</v>
      </c>
      <c r="G1" s="102" t="s">
        <v>29</v>
      </c>
      <c r="H1" s="102"/>
      <c r="I1" s="103" t="s">
        <v>31</v>
      </c>
      <c r="J1" s="104" t="s">
        <v>32</v>
      </c>
      <c r="L1" s="130" t="s">
        <v>63</v>
      </c>
      <c r="M1" s="131"/>
      <c r="N1" s="131"/>
      <c r="O1" s="131"/>
      <c r="P1" s="131"/>
      <c r="Q1" s="131"/>
      <c r="R1" s="131"/>
      <c r="S1" s="132"/>
    </row>
    <row r="2" spans="1:22" ht="24.95" customHeight="1" thickBot="1">
      <c r="A2" s="26" t="str">
        <f>B2&amp;COUNTIF($B$2:B2,B2)</f>
        <v>361</v>
      </c>
      <c r="B2" s="34">
        <f>'Raw Data'!F5</f>
        <v>36</v>
      </c>
      <c r="C2" s="58" t="s">
        <v>87</v>
      </c>
      <c r="F2" s="105" t="str">
        <f>VLOOKUP(H2,$A$2:$C$22,3,)</f>
        <v>Raw edge out</v>
      </c>
      <c r="G2" s="106">
        <f>LARGE(B$2:$B$22,ROW(B1))</f>
        <v>41</v>
      </c>
      <c r="H2" s="106" t="str">
        <f>G2&amp;COUNTIF($G$2:G2,G2)</f>
        <v>411</v>
      </c>
      <c r="I2" s="106">
        <f>G2</f>
        <v>41</v>
      </c>
      <c r="J2" s="107">
        <f>I2/$I$22</f>
        <v>9.2550790067720087E-2</v>
      </c>
      <c r="L2" s="99" t="s">
        <v>64</v>
      </c>
      <c r="M2" s="100">
        <v>43078</v>
      </c>
      <c r="N2" s="99" t="s">
        <v>65</v>
      </c>
      <c r="O2" s="100">
        <v>43083</v>
      </c>
      <c r="R2" s="86" t="s">
        <v>106</v>
      </c>
      <c r="S2" s="61"/>
      <c r="V2" s="62"/>
    </row>
    <row r="3" spans="1:22" s="26" customFormat="1" ht="24.95" customHeight="1" thickBot="1">
      <c r="A3" s="26" t="str">
        <f>B3&amp;COUNTIF($B$2:B3,B3)</f>
        <v>331</v>
      </c>
      <c r="B3" s="34">
        <f>'Raw Data'!G5</f>
        <v>33</v>
      </c>
      <c r="C3" s="58" t="s">
        <v>88</v>
      </c>
      <c r="F3" s="105" t="str">
        <f t="shared" ref="F3:F22" si="0">VLOOKUP(H3,$A$2:$C$22,3,)</f>
        <v>Puckering</v>
      </c>
      <c r="G3" s="106">
        <f>LARGE(B$2:$B$22,ROW(B2))</f>
        <v>40</v>
      </c>
      <c r="H3" s="106" t="str">
        <f>G3&amp;COUNTIF($G$2:G3,G3)</f>
        <v>401</v>
      </c>
      <c r="I3" s="106">
        <f>I2+G3</f>
        <v>81</v>
      </c>
      <c r="J3" s="107">
        <f t="shared" ref="J3:J22" si="1">I3/$I$22</f>
        <v>0.18284424379232506</v>
      </c>
      <c r="L3" s="86" t="s">
        <v>119</v>
      </c>
      <c r="M3" s="151" t="s">
        <v>120</v>
      </c>
      <c r="N3" s="152"/>
      <c r="V3" s="63"/>
    </row>
    <row r="4" spans="1:22" ht="24.95" customHeight="1">
      <c r="A4" s="26" t="str">
        <f>B4&amp;COUNTIF($B$2:B4,B4)</f>
        <v>341</v>
      </c>
      <c r="B4" s="34">
        <f>'Raw Data'!H5</f>
        <v>34</v>
      </c>
      <c r="C4" s="58" t="s">
        <v>89</v>
      </c>
      <c r="F4" s="105" t="str">
        <f t="shared" si="0"/>
        <v>Un even top stitch</v>
      </c>
      <c r="G4" s="106">
        <f>LARGE(B$2:$B$22,ROW(B3))</f>
        <v>36</v>
      </c>
      <c r="H4" s="106" t="str">
        <f>G4&amp;COUNTIF($G$2:G4,G4)</f>
        <v>361</v>
      </c>
      <c r="I4" s="106">
        <f t="shared" ref="I4:I22" si="2">I3+G4</f>
        <v>117</v>
      </c>
      <c r="J4" s="107">
        <f t="shared" si="1"/>
        <v>0.26410835214446954</v>
      </c>
    </row>
    <row r="5" spans="1:22" ht="24.95" customHeight="1">
      <c r="A5" s="26" t="str">
        <f>B5&amp;COUNTIF($B$2:B5,B5)</f>
        <v>332</v>
      </c>
      <c r="B5" s="34">
        <f>'Raw Data'!I5</f>
        <v>33</v>
      </c>
      <c r="C5" s="58" t="s">
        <v>90</v>
      </c>
      <c r="F5" s="105" t="str">
        <f t="shared" si="0"/>
        <v>label displace</v>
      </c>
      <c r="G5" s="106">
        <f>LARGE(B$2:$B$22,ROW(B4))</f>
        <v>36</v>
      </c>
      <c r="H5" s="106" t="str">
        <f>G5&amp;COUNTIF($G$2:G5,G5)</f>
        <v>362</v>
      </c>
      <c r="I5" s="106">
        <f t="shared" si="2"/>
        <v>153</v>
      </c>
      <c r="J5" s="107">
        <f t="shared" si="1"/>
        <v>0.34537246049661402</v>
      </c>
      <c r="K5" s="43"/>
    </row>
    <row r="6" spans="1:22" ht="24.95" customHeight="1">
      <c r="A6" s="26" t="str">
        <f>B6&amp;COUNTIF($B$2:B6,B6)</f>
        <v>01</v>
      </c>
      <c r="B6" s="34">
        <f>'Raw Data'!J5</f>
        <v>0</v>
      </c>
      <c r="C6" s="58" t="s">
        <v>91</v>
      </c>
      <c r="F6" s="105" t="str">
        <f t="shared" si="0"/>
        <v>Uneven lob</v>
      </c>
      <c r="G6" s="106">
        <f>LARGE(B$2:$B$22,ROW(B5))</f>
        <v>35</v>
      </c>
      <c r="H6" s="106" t="str">
        <f>G6&amp;COUNTIF($G$2:G6,G6)</f>
        <v>351</v>
      </c>
      <c r="I6" s="106">
        <f t="shared" si="2"/>
        <v>188</v>
      </c>
      <c r="J6" s="107">
        <f t="shared" si="1"/>
        <v>0.42437923250564336</v>
      </c>
    </row>
    <row r="7" spans="1:22" ht="24.95" customHeight="1">
      <c r="A7" s="26" t="str">
        <f>B7&amp;COUNTIF($B$2:B7,B7)</f>
        <v>401</v>
      </c>
      <c r="B7" s="34">
        <f>'Raw Data'!K5</f>
        <v>40</v>
      </c>
      <c r="C7" s="58" t="s">
        <v>92</v>
      </c>
      <c r="F7" s="105" t="str">
        <f t="shared" si="0"/>
        <v>Loop slanted</v>
      </c>
      <c r="G7" s="106">
        <f>LARGE(B$2:$B$22,ROW(B6))</f>
        <v>35</v>
      </c>
      <c r="H7" s="106" t="str">
        <f>G7&amp;COUNTIF($G$2:G7,G7)</f>
        <v>352</v>
      </c>
      <c r="I7" s="106">
        <f t="shared" si="2"/>
        <v>223</v>
      </c>
      <c r="J7" s="107">
        <f t="shared" si="1"/>
        <v>0.50338600451467264</v>
      </c>
    </row>
    <row r="8" spans="1:22" ht="24.95" customHeight="1">
      <c r="A8" s="26" t="str">
        <f>B8&amp;COUNTIF($B$2:B8,B8)</f>
        <v>02</v>
      </c>
      <c r="B8" s="34">
        <f>'Raw Data'!L5</f>
        <v>0</v>
      </c>
      <c r="C8" s="58" t="s">
        <v>93</v>
      </c>
      <c r="F8" s="105" t="str">
        <f t="shared" si="0"/>
        <v xml:space="preserve">Un cut thread </v>
      </c>
      <c r="G8" s="106">
        <f>LARGE(B$2:$B$22,ROW(B7))</f>
        <v>35</v>
      </c>
      <c r="H8" s="106" t="str">
        <f>G8&amp;COUNTIF($G$2:G8,G8)</f>
        <v>353</v>
      </c>
      <c r="I8" s="106">
        <f t="shared" si="2"/>
        <v>258</v>
      </c>
      <c r="J8" s="107">
        <f t="shared" si="1"/>
        <v>0.58239277652370203</v>
      </c>
    </row>
    <row r="9" spans="1:22" ht="24.95" customHeight="1">
      <c r="A9" s="26" t="str">
        <f>B9&amp;COUNTIF($B$2:B9,B9)</f>
        <v>03</v>
      </c>
      <c r="B9" s="34">
        <f>'Raw Data'!M5</f>
        <v>0</v>
      </c>
      <c r="C9" s="58" t="s">
        <v>94</v>
      </c>
      <c r="F9" s="105" t="str">
        <f t="shared" si="0"/>
        <v>Broken stitch</v>
      </c>
      <c r="G9" s="106">
        <f>LARGE(B$2:$B$22,ROW(B8))</f>
        <v>34</v>
      </c>
      <c r="H9" s="106" t="str">
        <f>G9&amp;COUNTIF($G$2:G9,G9)</f>
        <v>341</v>
      </c>
      <c r="I9" s="106">
        <f t="shared" si="2"/>
        <v>292</v>
      </c>
      <c r="J9" s="107">
        <f t="shared" si="1"/>
        <v>0.65914221218961622</v>
      </c>
    </row>
    <row r="10" spans="1:22" ht="24.95" customHeight="1">
      <c r="A10" s="26" t="str">
        <f>B10&amp;COUNTIF($B$2:B10,B10)</f>
        <v>362</v>
      </c>
      <c r="B10" s="34">
        <f>'Raw Data'!N5</f>
        <v>36</v>
      </c>
      <c r="C10" s="58" t="s">
        <v>95</v>
      </c>
      <c r="F10" s="105" t="str">
        <f t="shared" si="0"/>
        <v>Down stitch</v>
      </c>
      <c r="G10" s="106">
        <f>LARGE(B$2:$B$22,ROW(B9))</f>
        <v>33</v>
      </c>
      <c r="H10" s="106" t="str">
        <f>G10&amp;COUNTIF($G$2:G10,G10)</f>
        <v>331</v>
      </c>
      <c r="I10" s="106">
        <f t="shared" si="2"/>
        <v>325</v>
      </c>
      <c r="J10" s="107">
        <f t="shared" si="1"/>
        <v>0.73363431151241532</v>
      </c>
    </row>
    <row r="11" spans="1:22" ht="24.95" customHeight="1">
      <c r="A11" s="26" t="str">
        <f>B11&amp;COUNTIF($B$2:B11,B11)</f>
        <v>351</v>
      </c>
      <c r="B11" s="34">
        <f>'Raw Data'!O5</f>
        <v>35</v>
      </c>
      <c r="C11" s="58" t="s">
        <v>96</v>
      </c>
      <c r="F11" s="105" t="str">
        <f t="shared" si="0"/>
        <v>Skip stitch</v>
      </c>
      <c r="G11" s="106">
        <f>LARGE(B$2:$B$22,ROW(B10))</f>
        <v>33</v>
      </c>
      <c r="H11" s="106" t="str">
        <f>G11&amp;COUNTIF($G$2:G11,G11)</f>
        <v>332</v>
      </c>
      <c r="I11" s="106">
        <f t="shared" si="2"/>
        <v>358</v>
      </c>
      <c r="J11" s="107">
        <f t="shared" si="1"/>
        <v>0.80812641083521441</v>
      </c>
    </row>
    <row r="12" spans="1:22" ht="24.95" customHeight="1">
      <c r="A12" s="26" t="str">
        <f>B12&amp;COUNTIF($B$2:B12,B12)</f>
        <v>04</v>
      </c>
      <c r="B12" s="34">
        <f>'Raw Data'!P5</f>
        <v>0</v>
      </c>
      <c r="C12" s="58" t="s">
        <v>97</v>
      </c>
      <c r="F12" s="105" t="str">
        <f t="shared" si="0"/>
        <v>Open stitch</v>
      </c>
      <c r="G12" s="106">
        <f>LARGE(B$2:$B$22,ROW(B11))</f>
        <v>29</v>
      </c>
      <c r="H12" s="106" t="str">
        <f>G12&amp;COUNTIF($G$2:G12,G12)</f>
        <v>291</v>
      </c>
      <c r="I12" s="106">
        <f t="shared" si="2"/>
        <v>387</v>
      </c>
      <c r="J12" s="107">
        <f t="shared" si="1"/>
        <v>0.87358916478555304</v>
      </c>
    </row>
    <row r="13" spans="1:22" ht="24.95" customHeight="1">
      <c r="A13" s="26" t="str">
        <f>B13&amp;COUNTIF($B$2:B13,B13)</f>
        <v>352</v>
      </c>
      <c r="B13" s="34">
        <f>'Raw Data'!Q5</f>
        <v>35</v>
      </c>
      <c r="C13" s="58" t="s">
        <v>98</v>
      </c>
      <c r="F13" s="105" t="str">
        <f t="shared" si="0"/>
        <v>Over stitch</v>
      </c>
      <c r="G13" s="106">
        <f>LARGE(B$2:$B$22,ROW(B12))</f>
        <v>29</v>
      </c>
      <c r="H13" s="106" t="str">
        <f>G13&amp;COUNTIF($G$2:G13,G13)</f>
        <v>292</v>
      </c>
      <c r="I13" s="106">
        <f t="shared" si="2"/>
        <v>416</v>
      </c>
      <c r="J13" s="107">
        <f t="shared" si="1"/>
        <v>0.93905191873589167</v>
      </c>
    </row>
    <row r="14" spans="1:22" ht="24.95" customHeight="1">
      <c r="A14" s="26" t="str">
        <f>B14&amp;COUNTIF($B$2:B14,B14)</f>
        <v>291</v>
      </c>
      <c r="B14" s="34">
        <f>'Raw Data'!R5</f>
        <v>29</v>
      </c>
      <c r="C14" s="58" t="s">
        <v>100</v>
      </c>
      <c r="F14" s="105" t="str">
        <f t="shared" si="0"/>
        <v>short stitch</v>
      </c>
      <c r="G14" s="106">
        <f>LARGE(B$2:$B$22,ROW(B13))</f>
        <v>27</v>
      </c>
      <c r="H14" s="106" t="str">
        <f>G14&amp;COUNTIF($G$2:G14,G14)</f>
        <v>271</v>
      </c>
      <c r="I14" s="106">
        <f t="shared" si="2"/>
        <v>443</v>
      </c>
      <c r="J14" s="107">
        <f t="shared" si="1"/>
        <v>1</v>
      </c>
    </row>
    <row r="15" spans="1:22" ht="24.95" customHeight="1">
      <c r="A15" s="26" t="str">
        <f>B15&amp;COUNTIF($B$2:B15,B15)</f>
        <v>411</v>
      </c>
      <c r="B15" s="34">
        <f>'Raw Data'!S5</f>
        <v>41</v>
      </c>
      <c r="C15" s="58" t="s">
        <v>99</v>
      </c>
      <c r="F15" s="105" t="str">
        <f t="shared" si="0"/>
        <v>Up-Down position</v>
      </c>
      <c r="G15" s="106">
        <f>LARGE(B$2:$B$22,ROW(B14))</f>
        <v>0</v>
      </c>
      <c r="H15" s="106" t="str">
        <f>G15&amp;COUNTIF($G$2:G15,G15)</f>
        <v>01</v>
      </c>
      <c r="I15" s="106">
        <f t="shared" si="2"/>
        <v>443</v>
      </c>
      <c r="J15" s="107">
        <f t="shared" si="1"/>
        <v>1</v>
      </c>
    </row>
    <row r="16" spans="1:22" ht="24.95" customHeight="1">
      <c r="A16" s="26" t="str">
        <f>B16&amp;COUNTIF($B$2:B16,B16)</f>
        <v>353</v>
      </c>
      <c r="B16" s="34">
        <f>'Raw Data'!T5</f>
        <v>35</v>
      </c>
      <c r="C16" s="58" t="s">
        <v>101</v>
      </c>
      <c r="F16" s="105" t="str">
        <f t="shared" si="0"/>
        <v>Rejected</v>
      </c>
      <c r="G16" s="106">
        <f>LARGE(B$2:$B$22,ROW(B15))</f>
        <v>0</v>
      </c>
      <c r="H16" s="106" t="str">
        <f>G16&amp;COUNTIF($G$2:G16,G16)</f>
        <v>02</v>
      </c>
      <c r="I16" s="106">
        <f t="shared" si="2"/>
        <v>443</v>
      </c>
      <c r="J16" s="107">
        <f t="shared" si="1"/>
        <v>1</v>
      </c>
    </row>
    <row r="17" spans="1:18" ht="24.95" customHeight="1">
      <c r="A17" s="26" t="str">
        <f>B17&amp;COUNTIF($B$2:B17,B17)</f>
        <v>292</v>
      </c>
      <c r="B17" s="34">
        <f>'Raw Data'!U5</f>
        <v>29</v>
      </c>
      <c r="C17" s="58" t="s">
        <v>102</v>
      </c>
      <c r="F17" s="105" t="str">
        <f t="shared" si="0"/>
        <v>Visible joint</v>
      </c>
      <c r="G17" s="106">
        <f>LARGE(B$2:$B$22,ROW(B16))</f>
        <v>0</v>
      </c>
      <c r="H17" s="106" t="str">
        <f>G17&amp;COUNTIF($G$2:G17,G17)</f>
        <v>03</v>
      </c>
      <c r="I17" s="106">
        <f t="shared" si="2"/>
        <v>443</v>
      </c>
      <c r="J17" s="107">
        <f t="shared" si="1"/>
        <v>1</v>
      </c>
    </row>
    <row r="18" spans="1:18" ht="24.95" customHeight="1">
      <c r="A18" s="26" t="str">
        <f>B18&amp;COUNTIF($B$2:B18,B18)</f>
        <v>05</v>
      </c>
      <c r="B18" s="34">
        <f>'Raw Data'!V5</f>
        <v>0</v>
      </c>
      <c r="C18" s="58" t="s">
        <v>103</v>
      </c>
      <c r="F18" s="105" t="str">
        <f t="shared" si="0"/>
        <v>Wrong embroidery</v>
      </c>
      <c r="G18" s="106">
        <f>LARGE(B$2:$B$22,ROW(B17))</f>
        <v>0</v>
      </c>
      <c r="H18" s="106" t="str">
        <f>G18&amp;COUNTIF($G$2:G18,G18)</f>
        <v>04</v>
      </c>
      <c r="I18" s="106">
        <f t="shared" si="2"/>
        <v>443</v>
      </c>
      <c r="J18" s="107">
        <f t="shared" si="1"/>
        <v>1</v>
      </c>
    </row>
    <row r="19" spans="1:18" ht="24.95" customHeight="1">
      <c r="A19" s="26" t="str">
        <f>B19&amp;COUNTIF($B$2:B19,B19)</f>
        <v>271</v>
      </c>
      <c r="B19" s="34">
        <f>'Raw Data'!W5</f>
        <v>27</v>
      </c>
      <c r="C19" s="58" t="s">
        <v>104</v>
      </c>
      <c r="F19" s="105" t="str">
        <f t="shared" si="0"/>
        <v>Check up down</v>
      </c>
      <c r="G19" s="106">
        <f>LARGE(B$2:$B$22,ROW(B18))</f>
        <v>0</v>
      </c>
      <c r="H19" s="106" t="str">
        <f>G19&amp;COUNTIF($G$2:G19,G19)</f>
        <v>05</v>
      </c>
      <c r="I19" s="106">
        <f t="shared" si="2"/>
        <v>443</v>
      </c>
      <c r="J19" s="107">
        <f t="shared" si="1"/>
        <v>1</v>
      </c>
    </row>
    <row r="20" spans="1:18" ht="24.95" customHeight="1">
      <c r="A20" s="26" t="str">
        <f>B20&amp;COUNTIF($B$2:B20,B20)</f>
        <v>06</v>
      </c>
      <c r="B20" s="34">
        <f>'Raw Data'!X5</f>
        <v>0</v>
      </c>
      <c r="C20" s="58" t="s">
        <v>27</v>
      </c>
      <c r="F20" s="105" t="str">
        <f t="shared" si="0"/>
        <v>Mouth Close Up Down</v>
      </c>
      <c r="G20" s="106">
        <f>LARGE(B$2:$B$22,ROW(B19))</f>
        <v>0</v>
      </c>
      <c r="H20" s="106" t="str">
        <f>G20&amp;COUNTIF($G$2:G20,G20)</f>
        <v>06</v>
      </c>
      <c r="I20" s="106">
        <f t="shared" si="2"/>
        <v>443</v>
      </c>
      <c r="J20" s="107">
        <f t="shared" si="1"/>
        <v>1</v>
      </c>
    </row>
    <row r="21" spans="1:18" ht="24.95" customHeight="1" thickBot="1">
      <c r="A21" s="26" t="str">
        <f>B21&amp;COUNTIF($B$2:B21,B21)</f>
        <v>07</v>
      </c>
      <c r="B21" s="34">
        <f>'Raw Data'!Y5</f>
        <v>0</v>
      </c>
      <c r="C21" s="58" t="s">
        <v>8</v>
      </c>
      <c r="F21" s="105" t="str">
        <f t="shared" si="0"/>
        <v>Others</v>
      </c>
      <c r="G21" s="106">
        <f>LARGE(B$2:$B$22,ROW(B20))</f>
        <v>0</v>
      </c>
      <c r="H21" s="106" t="str">
        <f>G21&amp;COUNTIF($G$2:G21,G21)</f>
        <v>07</v>
      </c>
      <c r="I21" s="106">
        <f t="shared" si="2"/>
        <v>443</v>
      </c>
      <c r="J21" s="107">
        <f t="shared" si="1"/>
        <v>1</v>
      </c>
      <c r="O21" s="87"/>
      <c r="P21" s="87"/>
      <c r="Q21" s="89"/>
      <c r="R21" s="88"/>
    </row>
    <row r="22" spans="1:18" ht="24.95" customHeight="1" thickBot="1">
      <c r="A22" s="26" t="str">
        <f>B22&amp;COUNTIF($B$2:B22,B22)</f>
        <v>08</v>
      </c>
      <c r="B22" s="34">
        <f>'Raw Data'!Z5</f>
        <v>0</v>
      </c>
      <c r="C22" s="58" t="s">
        <v>28</v>
      </c>
      <c r="F22" s="105" t="str">
        <f t="shared" si="0"/>
        <v>Untrimming Thread</v>
      </c>
      <c r="G22" s="106">
        <f>LARGE(B$2:$B$22,ROW(B21))</f>
        <v>0</v>
      </c>
      <c r="H22" s="106" t="str">
        <f>G22&amp;COUNTIF($G$2:G22,G22)</f>
        <v>08</v>
      </c>
      <c r="I22" s="108">
        <f t="shared" si="2"/>
        <v>443</v>
      </c>
      <c r="J22" s="109">
        <f t="shared" si="1"/>
        <v>1</v>
      </c>
      <c r="L22" s="133" t="s">
        <v>116</v>
      </c>
      <c r="M22" s="134"/>
      <c r="N22" s="90">
        <f>I22</f>
        <v>443</v>
      </c>
      <c r="O22" s="137" t="s">
        <v>72</v>
      </c>
      <c r="P22" s="138"/>
      <c r="Q22" s="143">
        <f>N24</f>
        <v>8.2803738317757003E-2</v>
      </c>
      <c r="R22" s="144"/>
    </row>
    <row r="23" spans="1:18" ht="15.75" customHeight="1">
      <c r="L23" s="135" t="s">
        <v>117</v>
      </c>
      <c r="M23" s="136"/>
      <c r="N23" s="91">
        <f>'Raw Data'!D5</f>
        <v>5350</v>
      </c>
      <c r="O23" s="139"/>
      <c r="P23" s="140"/>
      <c r="Q23" s="145"/>
      <c r="R23" s="146"/>
    </row>
    <row r="24" spans="1:18" ht="15" customHeight="1" thickBot="1">
      <c r="L24" s="149" t="s">
        <v>118</v>
      </c>
      <c r="M24" s="150"/>
      <c r="N24" s="92">
        <f>N22/N23</f>
        <v>8.2803738317757003E-2</v>
      </c>
      <c r="O24" s="141"/>
      <c r="P24" s="142"/>
      <c r="Q24" s="147"/>
      <c r="R24" s="148"/>
    </row>
  </sheetData>
  <mergeCells count="7">
    <mergeCell ref="L1:S1"/>
    <mergeCell ref="L22:M22"/>
    <mergeCell ref="L23:M23"/>
    <mergeCell ref="O22:P24"/>
    <mergeCell ref="Q22:R24"/>
    <mergeCell ref="L24:M24"/>
    <mergeCell ref="M3:N3"/>
  </mergeCells>
  <printOptions horizontalCentered="1"/>
  <pageMargins left="0.70866141732283505" right="0.70866141732283505" top="0.74803149606299202" bottom="0.74803149606299202" header="0.31496062992126" footer="0.31496062992126"/>
  <pageSetup paperSize="9" scale="80" orientation="landscape" r:id="rId1"/>
  <colBreaks count="1" manualBreakCount="1">
    <brk id="21" max="2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6"/>
  <sheetViews>
    <sheetView showGridLines="0" topLeftCell="A4" zoomScaleNormal="100" workbookViewId="0">
      <pane ySplit="1" topLeftCell="A5" activePane="bottomLeft" state="frozen"/>
      <selection activeCell="A4" sqref="A4"/>
      <selection pane="bottomLeft" activeCell="J12" sqref="J12"/>
    </sheetView>
  </sheetViews>
  <sheetFormatPr defaultRowHeight="15"/>
  <cols>
    <col min="1" max="1" width="9.140625" style="75"/>
    <col min="2" max="2" width="10.5703125" style="75" bestFit="1" customWidth="1"/>
    <col min="3" max="3" width="14.5703125" style="75" bestFit="1" customWidth="1"/>
    <col min="4" max="4" width="10.5703125" style="75" bestFit="1" customWidth="1"/>
    <col min="5" max="5" width="10.42578125" style="75" bestFit="1" customWidth="1"/>
    <col min="6" max="6" width="10.42578125" style="75" customWidth="1"/>
    <col min="7" max="16384" width="9.140625" style="75"/>
  </cols>
  <sheetData>
    <row r="3" spans="1:16" ht="15" customHeight="1" thickBot="1"/>
    <row r="4" spans="1:16" ht="30.75" customHeight="1" thickBot="1">
      <c r="A4" s="119" t="s">
        <v>113</v>
      </c>
      <c r="B4" s="153"/>
      <c r="C4" s="153"/>
      <c r="D4" s="120"/>
      <c r="E4" s="120"/>
      <c r="F4" s="120"/>
      <c r="G4" s="120"/>
      <c r="H4" s="121"/>
    </row>
    <row r="5" spans="1:16" ht="19.5" thickBot="1">
      <c r="A5" s="76"/>
      <c r="B5" s="77" t="s">
        <v>2</v>
      </c>
      <c r="C5" s="78">
        <f ca="1">TODAY()</f>
        <v>43092</v>
      </c>
      <c r="F5" s="79" t="s">
        <v>115</v>
      </c>
      <c r="G5" s="61" t="s">
        <v>107</v>
      </c>
      <c r="H5" s="80"/>
      <c r="I5" s="26"/>
      <c r="P5" s="81"/>
    </row>
    <row r="6" spans="1:16" ht="15" customHeight="1">
      <c r="A6" s="76"/>
      <c r="B6" s="72" t="s">
        <v>108</v>
      </c>
      <c r="C6" s="73" t="s">
        <v>5</v>
      </c>
      <c r="D6" s="73" t="s">
        <v>110</v>
      </c>
      <c r="E6" s="73" t="s">
        <v>111</v>
      </c>
      <c r="F6" s="72" t="s">
        <v>0</v>
      </c>
      <c r="G6" s="82" t="s">
        <v>4</v>
      </c>
      <c r="H6" s="71" t="s">
        <v>112</v>
      </c>
      <c r="I6" s="83"/>
    </row>
    <row r="7" spans="1:16" ht="15" customHeight="1">
      <c r="B7" s="72" t="s">
        <v>109</v>
      </c>
      <c r="C7" s="72">
        <v>9420</v>
      </c>
      <c r="D7" s="72">
        <v>457</v>
      </c>
      <c r="E7" s="74">
        <f t="shared" ref="E7:E9" si="0">C7-D7</f>
        <v>8963</v>
      </c>
      <c r="F7" s="68">
        <f>E7/C7</f>
        <v>0.95148619957537151</v>
      </c>
      <c r="G7" s="69">
        <v>0.97</v>
      </c>
      <c r="H7" s="84"/>
      <c r="I7" s="83"/>
    </row>
    <row r="8" spans="1:16">
      <c r="B8" s="72" t="s">
        <v>59</v>
      </c>
      <c r="C8" s="72">
        <v>33980</v>
      </c>
      <c r="D8" s="72">
        <v>1766</v>
      </c>
      <c r="E8" s="74">
        <f t="shared" si="0"/>
        <v>32214</v>
      </c>
      <c r="F8" s="68">
        <f t="shared" ref="F8" si="1">E8/C8</f>
        <v>0.94802825191288997</v>
      </c>
      <c r="G8" s="69">
        <v>0.97</v>
      </c>
      <c r="H8" s="84"/>
      <c r="I8" s="83"/>
    </row>
    <row r="9" spans="1:16">
      <c r="B9" s="72" t="s">
        <v>114</v>
      </c>
      <c r="C9" s="72">
        <v>105030</v>
      </c>
      <c r="D9" s="72">
        <v>5205</v>
      </c>
      <c r="E9" s="74">
        <f t="shared" si="0"/>
        <v>99825</v>
      </c>
      <c r="F9" s="68">
        <f>E9/C9</f>
        <v>0.95044273064838614</v>
      </c>
      <c r="G9" s="69">
        <v>0.97</v>
      </c>
      <c r="H9" s="84"/>
      <c r="I9" s="83"/>
    </row>
    <row r="49" hidden="1"/>
    <row r="84" spans="1:8" s="81" customFormat="1">
      <c r="A84" s="75"/>
      <c r="B84" s="75"/>
      <c r="C84" s="75"/>
      <c r="D84" s="75"/>
      <c r="E84" s="75"/>
      <c r="F84" s="75"/>
      <c r="G84" s="75"/>
      <c r="H84" s="75"/>
    </row>
    <row r="85" spans="1:8">
      <c r="B85" s="81"/>
      <c r="C85" s="81"/>
      <c r="D85" s="81"/>
      <c r="E85" s="81"/>
      <c r="F85" s="81"/>
      <c r="G85" s="81"/>
      <c r="H85" s="81"/>
    </row>
    <row r="86" spans="1:8">
      <c r="A86" s="81"/>
    </row>
  </sheetData>
  <mergeCells count="1">
    <mergeCell ref="A4:H4"/>
  </mergeCells>
  <pageMargins left="7.8740157480315001E-2" right="7.8740157480315001E-2" top="0.74803149606299202" bottom="0.74803149606299202" header="0.31496062992126" footer="0.31496062992126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Q11" sqref="Q11"/>
    </sheetView>
  </sheetViews>
  <sheetFormatPr defaultRowHeight="12"/>
  <cols>
    <col min="1" max="1" width="10.42578125" style="18" customWidth="1"/>
    <col min="2" max="4" width="9.140625" style="18"/>
    <col min="5" max="5" width="9.140625" style="18" customWidth="1"/>
    <col min="6" max="10" width="9.140625" style="18"/>
    <col min="11" max="11" width="9.140625" style="18" customWidth="1"/>
    <col min="12" max="15" width="9.140625" style="18"/>
    <col min="16" max="16" width="5.140625" style="18" customWidth="1"/>
    <col min="17" max="17" width="5.85546875" style="18" customWidth="1"/>
    <col min="18" max="256" width="9.140625" style="18"/>
    <col min="257" max="257" width="10.42578125" style="18" customWidth="1"/>
    <col min="258" max="260" width="9.140625" style="18"/>
    <col min="261" max="261" width="9.140625" style="18" customWidth="1"/>
    <col min="262" max="266" width="9.140625" style="18"/>
    <col min="267" max="267" width="9.140625" style="18" customWidth="1"/>
    <col min="268" max="271" width="9.140625" style="18"/>
    <col min="272" max="272" width="5.140625" style="18" customWidth="1"/>
    <col min="273" max="273" width="5.85546875" style="18" customWidth="1"/>
    <col min="274" max="512" width="9.140625" style="18"/>
    <col min="513" max="513" width="10.42578125" style="18" customWidth="1"/>
    <col min="514" max="516" width="9.140625" style="18"/>
    <col min="517" max="517" width="9.140625" style="18" customWidth="1"/>
    <col min="518" max="522" width="9.140625" style="18"/>
    <col min="523" max="523" width="9.140625" style="18" customWidth="1"/>
    <col min="524" max="527" width="9.140625" style="18"/>
    <col min="528" max="528" width="5.140625" style="18" customWidth="1"/>
    <col min="529" max="529" width="5.85546875" style="18" customWidth="1"/>
    <col min="530" max="768" width="9.140625" style="18"/>
    <col min="769" max="769" width="10.42578125" style="18" customWidth="1"/>
    <col min="770" max="772" width="9.140625" style="18"/>
    <col min="773" max="773" width="9.140625" style="18" customWidth="1"/>
    <col min="774" max="778" width="9.140625" style="18"/>
    <col min="779" max="779" width="9.140625" style="18" customWidth="1"/>
    <col min="780" max="783" width="9.140625" style="18"/>
    <col min="784" max="784" width="5.140625" style="18" customWidth="1"/>
    <col min="785" max="785" width="5.85546875" style="18" customWidth="1"/>
    <col min="786" max="1024" width="9.140625" style="18"/>
    <col min="1025" max="1025" width="10.42578125" style="18" customWidth="1"/>
    <col min="1026" max="1028" width="9.140625" style="18"/>
    <col min="1029" max="1029" width="9.140625" style="18" customWidth="1"/>
    <col min="1030" max="1034" width="9.140625" style="18"/>
    <col min="1035" max="1035" width="9.140625" style="18" customWidth="1"/>
    <col min="1036" max="1039" width="9.140625" style="18"/>
    <col min="1040" max="1040" width="5.140625" style="18" customWidth="1"/>
    <col min="1041" max="1041" width="5.85546875" style="18" customWidth="1"/>
    <col min="1042" max="1280" width="9.140625" style="18"/>
    <col min="1281" max="1281" width="10.42578125" style="18" customWidth="1"/>
    <col min="1282" max="1284" width="9.140625" style="18"/>
    <col min="1285" max="1285" width="9.140625" style="18" customWidth="1"/>
    <col min="1286" max="1290" width="9.140625" style="18"/>
    <col min="1291" max="1291" width="9.140625" style="18" customWidth="1"/>
    <col min="1292" max="1295" width="9.140625" style="18"/>
    <col min="1296" max="1296" width="5.140625" style="18" customWidth="1"/>
    <col min="1297" max="1297" width="5.85546875" style="18" customWidth="1"/>
    <col min="1298" max="1536" width="9.140625" style="18"/>
    <col min="1537" max="1537" width="10.42578125" style="18" customWidth="1"/>
    <col min="1538" max="1540" width="9.140625" style="18"/>
    <col min="1541" max="1541" width="9.140625" style="18" customWidth="1"/>
    <col min="1542" max="1546" width="9.140625" style="18"/>
    <col min="1547" max="1547" width="9.140625" style="18" customWidth="1"/>
    <col min="1548" max="1551" width="9.140625" style="18"/>
    <col min="1552" max="1552" width="5.140625" style="18" customWidth="1"/>
    <col min="1553" max="1553" width="5.85546875" style="18" customWidth="1"/>
    <col min="1554" max="1792" width="9.140625" style="18"/>
    <col min="1793" max="1793" width="10.42578125" style="18" customWidth="1"/>
    <col min="1794" max="1796" width="9.140625" style="18"/>
    <col min="1797" max="1797" width="9.140625" style="18" customWidth="1"/>
    <col min="1798" max="1802" width="9.140625" style="18"/>
    <col min="1803" max="1803" width="9.140625" style="18" customWidth="1"/>
    <col min="1804" max="1807" width="9.140625" style="18"/>
    <col min="1808" max="1808" width="5.140625" style="18" customWidth="1"/>
    <col min="1809" max="1809" width="5.85546875" style="18" customWidth="1"/>
    <col min="1810" max="2048" width="9.140625" style="18"/>
    <col min="2049" max="2049" width="10.42578125" style="18" customWidth="1"/>
    <col min="2050" max="2052" width="9.140625" style="18"/>
    <col min="2053" max="2053" width="9.140625" style="18" customWidth="1"/>
    <col min="2054" max="2058" width="9.140625" style="18"/>
    <col min="2059" max="2059" width="9.140625" style="18" customWidth="1"/>
    <col min="2060" max="2063" width="9.140625" style="18"/>
    <col min="2064" max="2064" width="5.140625" style="18" customWidth="1"/>
    <col min="2065" max="2065" width="5.85546875" style="18" customWidth="1"/>
    <col min="2066" max="2304" width="9.140625" style="18"/>
    <col min="2305" max="2305" width="10.42578125" style="18" customWidth="1"/>
    <col min="2306" max="2308" width="9.140625" style="18"/>
    <col min="2309" max="2309" width="9.140625" style="18" customWidth="1"/>
    <col min="2310" max="2314" width="9.140625" style="18"/>
    <col min="2315" max="2315" width="9.140625" style="18" customWidth="1"/>
    <col min="2316" max="2319" width="9.140625" style="18"/>
    <col min="2320" max="2320" width="5.140625" style="18" customWidth="1"/>
    <col min="2321" max="2321" width="5.85546875" style="18" customWidth="1"/>
    <col min="2322" max="2560" width="9.140625" style="18"/>
    <col min="2561" max="2561" width="10.42578125" style="18" customWidth="1"/>
    <col min="2562" max="2564" width="9.140625" style="18"/>
    <col min="2565" max="2565" width="9.140625" style="18" customWidth="1"/>
    <col min="2566" max="2570" width="9.140625" style="18"/>
    <col min="2571" max="2571" width="9.140625" style="18" customWidth="1"/>
    <col min="2572" max="2575" width="9.140625" style="18"/>
    <col min="2576" max="2576" width="5.140625" style="18" customWidth="1"/>
    <col min="2577" max="2577" width="5.85546875" style="18" customWidth="1"/>
    <col min="2578" max="2816" width="9.140625" style="18"/>
    <col min="2817" max="2817" width="10.42578125" style="18" customWidth="1"/>
    <col min="2818" max="2820" width="9.140625" style="18"/>
    <col min="2821" max="2821" width="9.140625" style="18" customWidth="1"/>
    <col min="2822" max="2826" width="9.140625" style="18"/>
    <col min="2827" max="2827" width="9.140625" style="18" customWidth="1"/>
    <col min="2828" max="2831" width="9.140625" style="18"/>
    <col min="2832" max="2832" width="5.140625" style="18" customWidth="1"/>
    <col min="2833" max="2833" width="5.85546875" style="18" customWidth="1"/>
    <col min="2834" max="3072" width="9.140625" style="18"/>
    <col min="3073" max="3073" width="10.42578125" style="18" customWidth="1"/>
    <col min="3074" max="3076" width="9.140625" style="18"/>
    <col min="3077" max="3077" width="9.140625" style="18" customWidth="1"/>
    <col min="3078" max="3082" width="9.140625" style="18"/>
    <col min="3083" max="3083" width="9.140625" style="18" customWidth="1"/>
    <col min="3084" max="3087" width="9.140625" style="18"/>
    <col min="3088" max="3088" width="5.140625" style="18" customWidth="1"/>
    <col min="3089" max="3089" width="5.85546875" style="18" customWidth="1"/>
    <col min="3090" max="3328" width="9.140625" style="18"/>
    <col min="3329" max="3329" width="10.42578125" style="18" customWidth="1"/>
    <col min="3330" max="3332" width="9.140625" style="18"/>
    <col min="3333" max="3333" width="9.140625" style="18" customWidth="1"/>
    <col min="3334" max="3338" width="9.140625" style="18"/>
    <col min="3339" max="3339" width="9.140625" style="18" customWidth="1"/>
    <col min="3340" max="3343" width="9.140625" style="18"/>
    <col min="3344" max="3344" width="5.140625" style="18" customWidth="1"/>
    <col min="3345" max="3345" width="5.85546875" style="18" customWidth="1"/>
    <col min="3346" max="3584" width="9.140625" style="18"/>
    <col min="3585" max="3585" width="10.42578125" style="18" customWidth="1"/>
    <col min="3586" max="3588" width="9.140625" style="18"/>
    <col min="3589" max="3589" width="9.140625" style="18" customWidth="1"/>
    <col min="3590" max="3594" width="9.140625" style="18"/>
    <col min="3595" max="3595" width="9.140625" style="18" customWidth="1"/>
    <col min="3596" max="3599" width="9.140625" style="18"/>
    <col min="3600" max="3600" width="5.140625" style="18" customWidth="1"/>
    <col min="3601" max="3601" width="5.85546875" style="18" customWidth="1"/>
    <col min="3602" max="3840" width="9.140625" style="18"/>
    <col min="3841" max="3841" width="10.42578125" style="18" customWidth="1"/>
    <col min="3842" max="3844" width="9.140625" style="18"/>
    <col min="3845" max="3845" width="9.140625" style="18" customWidth="1"/>
    <col min="3846" max="3850" width="9.140625" style="18"/>
    <col min="3851" max="3851" width="9.140625" style="18" customWidth="1"/>
    <col min="3852" max="3855" width="9.140625" style="18"/>
    <col min="3856" max="3856" width="5.140625" style="18" customWidth="1"/>
    <col min="3857" max="3857" width="5.85546875" style="18" customWidth="1"/>
    <col min="3858" max="4096" width="9.140625" style="18"/>
    <col min="4097" max="4097" width="10.42578125" style="18" customWidth="1"/>
    <col min="4098" max="4100" width="9.140625" style="18"/>
    <col min="4101" max="4101" width="9.140625" style="18" customWidth="1"/>
    <col min="4102" max="4106" width="9.140625" style="18"/>
    <col min="4107" max="4107" width="9.140625" style="18" customWidth="1"/>
    <col min="4108" max="4111" width="9.140625" style="18"/>
    <col min="4112" max="4112" width="5.140625" style="18" customWidth="1"/>
    <col min="4113" max="4113" width="5.85546875" style="18" customWidth="1"/>
    <col min="4114" max="4352" width="9.140625" style="18"/>
    <col min="4353" max="4353" width="10.42578125" style="18" customWidth="1"/>
    <col min="4354" max="4356" width="9.140625" style="18"/>
    <col min="4357" max="4357" width="9.140625" style="18" customWidth="1"/>
    <col min="4358" max="4362" width="9.140625" style="18"/>
    <col min="4363" max="4363" width="9.140625" style="18" customWidth="1"/>
    <col min="4364" max="4367" width="9.140625" style="18"/>
    <col min="4368" max="4368" width="5.140625" style="18" customWidth="1"/>
    <col min="4369" max="4369" width="5.85546875" style="18" customWidth="1"/>
    <col min="4370" max="4608" width="9.140625" style="18"/>
    <col min="4609" max="4609" width="10.42578125" style="18" customWidth="1"/>
    <col min="4610" max="4612" width="9.140625" style="18"/>
    <col min="4613" max="4613" width="9.140625" style="18" customWidth="1"/>
    <col min="4614" max="4618" width="9.140625" style="18"/>
    <col min="4619" max="4619" width="9.140625" style="18" customWidth="1"/>
    <col min="4620" max="4623" width="9.140625" style="18"/>
    <col min="4624" max="4624" width="5.140625" style="18" customWidth="1"/>
    <col min="4625" max="4625" width="5.85546875" style="18" customWidth="1"/>
    <col min="4626" max="4864" width="9.140625" style="18"/>
    <col min="4865" max="4865" width="10.42578125" style="18" customWidth="1"/>
    <col min="4866" max="4868" width="9.140625" style="18"/>
    <col min="4869" max="4869" width="9.140625" style="18" customWidth="1"/>
    <col min="4870" max="4874" width="9.140625" style="18"/>
    <col min="4875" max="4875" width="9.140625" style="18" customWidth="1"/>
    <col min="4876" max="4879" width="9.140625" style="18"/>
    <col min="4880" max="4880" width="5.140625" style="18" customWidth="1"/>
    <col min="4881" max="4881" width="5.85546875" style="18" customWidth="1"/>
    <col min="4882" max="5120" width="9.140625" style="18"/>
    <col min="5121" max="5121" width="10.42578125" style="18" customWidth="1"/>
    <col min="5122" max="5124" width="9.140625" style="18"/>
    <col min="5125" max="5125" width="9.140625" style="18" customWidth="1"/>
    <col min="5126" max="5130" width="9.140625" style="18"/>
    <col min="5131" max="5131" width="9.140625" style="18" customWidth="1"/>
    <col min="5132" max="5135" width="9.140625" style="18"/>
    <col min="5136" max="5136" width="5.140625" style="18" customWidth="1"/>
    <col min="5137" max="5137" width="5.85546875" style="18" customWidth="1"/>
    <col min="5138" max="5376" width="9.140625" style="18"/>
    <col min="5377" max="5377" width="10.42578125" style="18" customWidth="1"/>
    <col min="5378" max="5380" width="9.140625" style="18"/>
    <col min="5381" max="5381" width="9.140625" style="18" customWidth="1"/>
    <col min="5382" max="5386" width="9.140625" style="18"/>
    <col min="5387" max="5387" width="9.140625" style="18" customWidth="1"/>
    <col min="5388" max="5391" width="9.140625" style="18"/>
    <col min="5392" max="5392" width="5.140625" style="18" customWidth="1"/>
    <col min="5393" max="5393" width="5.85546875" style="18" customWidth="1"/>
    <col min="5394" max="5632" width="9.140625" style="18"/>
    <col min="5633" max="5633" width="10.42578125" style="18" customWidth="1"/>
    <col min="5634" max="5636" width="9.140625" style="18"/>
    <col min="5637" max="5637" width="9.140625" style="18" customWidth="1"/>
    <col min="5638" max="5642" width="9.140625" style="18"/>
    <col min="5643" max="5643" width="9.140625" style="18" customWidth="1"/>
    <col min="5644" max="5647" width="9.140625" style="18"/>
    <col min="5648" max="5648" width="5.140625" style="18" customWidth="1"/>
    <col min="5649" max="5649" width="5.85546875" style="18" customWidth="1"/>
    <col min="5650" max="5888" width="9.140625" style="18"/>
    <col min="5889" max="5889" width="10.42578125" style="18" customWidth="1"/>
    <col min="5890" max="5892" width="9.140625" style="18"/>
    <col min="5893" max="5893" width="9.140625" style="18" customWidth="1"/>
    <col min="5894" max="5898" width="9.140625" style="18"/>
    <col min="5899" max="5899" width="9.140625" style="18" customWidth="1"/>
    <col min="5900" max="5903" width="9.140625" style="18"/>
    <col min="5904" max="5904" width="5.140625" style="18" customWidth="1"/>
    <col min="5905" max="5905" width="5.85546875" style="18" customWidth="1"/>
    <col min="5906" max="6144" width="9.140625" style="18"/>
    <col min="6145" max="6145" width="10.42578125" style="18" customWidth="1"/>
    <col min="6146" max="6148" width="9.140625" style="18"/>
    <col min="6149" max="6149" width="9.140625" style="18" customWidth="1"/>
    <col min="6150" max="6154" width="9.140625" style="18"/>
    <col min="6155" max="6155" width="9.140625" style="18" customWidth="1"/>
    <col min="6156" max="6159" width="9.140625" style="18"/>
    <col min="6160" max="6160" width="5.140625" style="18" customWidth="1"/>
    <col min="6161" max="6161" width="5.85546875" style="18" customWidth="1"/>
    <col min="6162" max="6400" width="9.140625" style="18"/>
    <col min="6401" max="6401" width="10.42578125" style="18" customWidth="1"/>
    <col min="6402" max="6404" width="9.140625" style="18"/>
    <col min="6405" max="6405" width="9.140625" style="18" customWidth="1"/>
    <col min="6406" max="6410" width="9.140625" style="18"/>
    <col min="6411" max="6411" width="9.140625" style="18" customWidth="1"/>
    <col min="6412" max="6415" width="9.140625" style="18"/>
    <col min="6416" max="6416" width="5.140625" style="18" customWidth="1"/>
    <col min="6417" max="6417" width="5.85546875" style="18" customWidth="1"/>
    <col min="6418" max="6656" width="9.140625" style="18"/>
    <col min="6657" max="6657" width="10.42578125" style="18" customWidth="1"/>
    <col min="6658" max="6660" width="9.140625" style="18"/>
    <col min="6661" max="6661" width="9.140625" style="18" customWidth="1"/>
    <col min="6662" max="6666" width="9.140625" style="18"/>
    <col min="6667" max="6667" width="9.140625" style="18" customWidth="1"/>
    <col min="6668" max="6671" width="9.140625" style="18"/>
    <col min="6672" max="6672" width="5.140625" style="18" customWidth="1"/>
    <col min="6673" max="6673" width="5.85546875" style="18" customWidth="1"/>
    <col min="6674" max="6912" width="9.140625" style="18"/>
    <col min="6913" max="6913" width="10.42578125" style="18" customWidth="1"/>
    <col min="6914" max="6916" width="9.140625" style="18"/>
    <col min="6917" max="6917" width="9.140625" style="18" customWidth="1"/>
    <col min="6918" max="6922" width="9.140625" style="18"/>
    <col min="6923" max="6923" width="9.140625" style="18" customWidth="1"/>
    <col min="6924" max="6927" width="9.140625" style="18"/>
    <col min="6928" max="6928" width="5.140625" style="18" customWidth="1"/>
    <col min="6929" max="6929" width="5.85546875" style="18" customWidth="1"/>
    <col min="6930" max="7168" width="9.140625" style="18"/>
    <col min="7169" max="7169" width="10.42578125" style="18" customWidth="1"/>
    <col min="7170" max="7172" width="9.140625" style="18"/>
    <col min="7173" max="7173" width="9.140625" style="18" customWidth="1"/>
    <col min="7174" max="7178" width="9.140625" style="18"/>
    <col min="7179" max="7179" width="9.140625" style="18" customWidth="1"/>
    <col min="7180" max="7183" width="9.140625" style="18"/>
    <col min="7184" max="7184" width="5.140625" style="18" customWidth="1"/>
    <col min="7185" max="7185" width="5.85546875" style="18" customWidth="1"/>
    <col min="7186" max="7424" width="9.140625" style="18"/>
    <col min="7425" max="7425" width="10.42578125" style="18" customWidth="1"/>
    <col min="7426" max="7428" width="9.140625" style="18"/>
    <col min="7429" max="7429" width="9.140625" style="18" customWidth="1"/>
    <col min="7430" max="7434" width="9.140625" style="18"/>
    <col min="7435" max="7435" width="9.140625" style="18" customWidth="1"/>
    <col min="7436" max="7439" width="9.140625" style="18"/>
    <col min="7440" max="7440" width="5.140625" style="18" customWidth="1"/>
    <col min="7441" max="7441" width="5.85546875" style="18" customWidth="1"/>
    <col min="7442" max="7680" width="9.140625" style="18"/>
    <col min="7681" max="7681" width="10.42578125" style="18" customWidth="1"/>
    <col min="7682" max="7684" width="9.140625" style="18"/>
    <col min="7685" max="7685" width="9.140625" style="18" customWidth="1"/>
    <col min="7686" max="7690" width="9.140625" style="18"/>
    <col min="7691" max="7691" width="9.140625" style="18" customWidth="1"/>
    <col min="7692" max="7695" width="9.140625" style="18"/>
    <col min="7696" max="7696" width="5.140625" style="18" customWidth="1"/>
    <col min="7697" max="7697" width="5.85546875" style="18" customWidth="1"/>
    <col min="7698" max="7936" width="9.140625" style="18"/>
    <col min="7937" max="7937" width="10.42578125" style="18" customWidth="1"/>
    <col min="7938" max="7940" width="9.140625" style="18"/>
    <col min="7941" max="7941" width="9.140625" style="18" customWidth="1"/>
    <col min="7942" max="7946" width="9.140625" style="18"/>
    <col min="7947" max="7947" width="9.140625" style="18" customWidth="1"/>
    <col min="7948" max="7951" width="9.140625" style="18"/>
    <col min="7952" max="7952" width="5.140625" style="18" customWidth="1"/>
    <col min="7953" max="7953" width="5.85546875" style="18" customWidth="1"/>
    <col min="7954" max="8192" width="9.140625" style="18"/>
    <col min="8193" max="8193" width="10.42578125" style="18" customWidth="1"/>
    <col min="8194" max="8196" width="9.140625" style="18"/>
    <col min="8197" max="8197" width="9.140625" style="18" customWidth="1"/>
    <col min="8198" max="8202" width="9.140625" style="18"/>
    <col min="8203" max="8203" width="9.140625" style="18" customWidth="1"/>
    <col min="8204" max="8207" width="9.140625" style="18"/>
    <col min="8208" max="8208" width="5.140625" style="18" customWidth="1"/>
    <col min="8209" max="8209" width="5.85546875" style="18" customWidth="1"/>
    <col min="8210" max="8448" width="9.140625" style="18"/>
    <col min="8449" max="8449" width="10.42578125" style="18" customWidth="1"/>
    <col min="8450" max="8452" width="9.140625" style="18"/>
    <col min="8453" max="8453" width="9.140625" style="18" customWidth="1"/>
    <col min="8454" max="8458" width="9.140625" style="18"/>
    <col min="8459" max="8459" width="9.140625" style="18" customWidth="1"/>
    <col min="8460" max="8463" width="9.140625" style="18"/>
    <col min="8464" max="8464" width="5.140625" style="18" customWidth="1"/>
    <col min="8465" max="8465" width="5.85546875" style="18" customWidth="1"/>
    <col min="8466" max="8704" width="9.140625" style="18"/>
    <col min="8705" max="8705" width="10.42578125" style="18" customWidth="1"/>
    <col min="8706" max="8708" width="9.140625" style="18"/>
    <col min="8709" max="8709" width="9.140625" style="18" customWidth="1"/>
    <col min="8710" max="8714" width="9.140625" style="18"/>
    <col min="8715" max="8715" width="9.140625" style="18" customWidth="1"/>
    <col min="8716" max="8719" width="9.140625" style="18"/>
    <col min="8720" max="8720" width="5.140625" style="18" customWidth="1"/>
    <col min="8721" max="8721" width="5.85546875" style="18" customWidth="1"/>
    <col min="8722" max="8960" width="9.140625" style="18"/>
    <col min="8961" max="8961" width="10.42578125" style="18" customWidth="1"/>
    <col min="8962" max="8964" width="9.140625" style="18"/>
    <col min="8965" max="8965" width="9.140625" style="18" customWidth="1"/>
    <col min="8966" max="8970" width="9.140625" style="18"/>
    <col min="8971" max="8971" width="9.140625" style="18" customWidth="1"/>
    <col min="8972" max="8975" width="9.140625" style="18"/>
    <col min="8976" max="8976" width="5.140625" style="18" customWidth="1"/>
    <col min="8977" max="8977" width="5.85546875" style="18" customWidth="1"/>
    <col min="8978" max="9216" width="9.140625" style="18"/>
    <col min="9217" max="9217" width="10.42578125" style="18" customWidth="1"/>
    <col min="9218" max="9220" width="9.140625" style="18"/>
    <col min="9221" max="9221" width="9.140625" style="18" customWidth="1"/>
    <col min="9222" max="9226" width="9.140625" style="18"/>
    <col min="9227" max="9227" width="9.140625" style="18" customWidth="1"/>
    <col min="9228" max="9231" width="9.140625" style="18"/>
    <col min="9232" max="9232" width="5.140625" style="18" customWidth="1"/>
    <col min="9233" max="9233" width="5.85546875" style="18" customWidth="1"/>
    <col min="9234" max="9472" width="9.140625" style="18"/>
    <col min="9473" max="9473" width="10.42578125" style="18" customWidth="1"/>
    <col min="9474" max="9476" width="9.140625" style="18"/>
    <col min="9477" max="9477" width="9.140625" style="18" customWidth="1"/>
    <col min="9478" max="9482" width="9.140625" style="18"/>
    <col min="9483" max="9483" width="9.140625" style="18" customWidth="1"/>
    <col min="9484" max="9487" width="9.140625" style="18"/>
    <col min="9488" max="9488" width="5.140625" style="18" customWidth="1"/>
    <col min="9489" max="9489" width="5.85546875" style="18" customWidth="1"/>
    <col min="9490" max="9728" width="9.140625" style="18"/>
    <col min="9729" max="9729" width="10.42578125" style="18" customWidth="1"/>
    <col min="9730" max="9732" width="9.140625" style="18"/>
    <col min="9733" max="9733" width="9.140625" style="18" customWidth="1"/>
    <col min="9734" max="9738" width="9.140625" style="18"/>
    <col min="9739" max="9739" width="9.140625" style="18" customWidth="1"/>
    <col min="9740" max="9743" width="9.140625" style="18"/>
    <col min="9744" max="9744" width="5.140625" style="18" customWidth="1"/>
    <col min="9745" max="9745" width="5.85546875" style="18" customWidth="1"/>
    <col min="9746" max="9984" width="9.140625" style="18"/>
    <col min="9985" max="9985" width="10.42578125" style="18" customWidth="1"/>
    <col min="9986" max="9988" width="9.140625" style="18"/>
    <col min="9989" max="9989" width="9.140625" style="18" customWidth="1"/>
    <col min="9990" max="9994" width="9.140625" style="18"/>
    <col min="9995" max="9995" width="9.140625" style="18" customWidth="1"/>
    <col min="9996" max="9999" width="9.140625" style="18"/>
    <col min="10000" max="10000" width="5.140625" style="18" customWidth="1"/>
    <col min="10001" max="10001" width="5.85546875" style="18" customWidth="1"/>
    <col min="10002" max="10240" width="9.140625" style="18"/>
    <col min="10241" max="10241" width="10.42578125" style="18" customWidth="1"/>
    <col min="10242" max="10244" width="9.140625" style="18"/>
    <col min="10245" max="10245" width="9.140625" style="18" customWidth="1"/>
    <col min="10246" max="10250" width="9.140625" style="18"/>
    <col min="10251" max="10251" width="9.140625" style="18" customWidth="1"/>
    <col min="10252" max="10255" width="9.140625" style="18"/>
    <col min="10256" max="10256" width="5.140625" style="18" customWidth="1"/>
    <col min="10257" max="10257" width="5.85546875" style="18" customWidth="1"/>
    <col min="10258" max="10496" width="9.140625" style="18"/>
    <col min="10497" max="10497" width="10.42578125" style="18" customWidth="1"/>
    <col min="10498" max="10500" width="9.140625" style="18"/>
    <col min="10501" max="10501" width="9.140625" style="18" customWidth="1"/>
    <col min="10502" max="10506" width="9.140625" style="18"/>
    <col min="10507" max="10507" width="9.140625" style="18" customWidth="1"/>
    <col min="10508" max="10511" width="9.140625" style="18"/>
    <col min="10512" max="10512" width="5.140625" style="18" customWidth="1"/>
    <col min="10513" max="10513" width="5.85546875" style="18" customWidth="1"/>
    <col min="10514" max="10752" width="9.140625" style="18"/>
    <col min="10753" max="10753" width="10.42578125" style="18" customWidth="1"/>
    <col min="10754" max="10756" width="9.140625" style="18"/>
    <col min="10757" max="10757" width="9.140625" style="18" customWidth="1"/>
    <col min="10758" max="10762" width="9.140625" style="18"/>
    <col min="10763" max="10763" width="9.140625" style="18" customWidth="1"/>
    <col min="10764" max="10767" width="9.140625" style="18"/>
    <col min="10768" max="10768" width="5.140625" style="18" customWidth="1"/>
    <col min="10769" max="10769" width="5.85546875" style="18" customWidth="1"/>
    <col min="10770" max="11008" width="9.140625" style="18"/>
    <col min="11009" max="11009" width="10.42578125" style="18" customWidth="1"/>
    <col min="11010" max="11012" width="9.140625" style="18"/>
    <col min="11013" max="11013" width="9.140625" style="18" customWidth="1"/>
    <col min="11014" max="11018" width="9.140625" style="18"/>
    <col min="11019" max="11019" width="9.140625" style="18" customWidth="1"/>
    <col min="11020" max="11023" width="9.140625" style="18"/>
    <col min="11024" max="11024" width="5.140625" style="18" customWidth="1"/>
    <col min="11025" max="11025" width="5.85546875" style="18" customWidth="1"/>
    <col min="11026" max="11264" width="9.140625" style="18"/>
    <col min="11265" max="11265" width="10.42578125" style="18" customWidth="1"/>
    <col min="11266" max="11268" width="9.140625" style="18"/>
    <col min="11269" max="11269" width="9.140625" style="18" customWidth="1"/>
    <col min="11270" max="11274" width="9.140625" style="18"/>
    <col min="11275" max="11275" width="9.140625" style="18" customWidth="1"/>
    <col min="11276" max="11279" width="9.140625" style="18"/>
    <col min="11280" max="11280" width="5.140625" style="18" customWidth="1"/>
    <col min="11281" max="11281" width="5.85546875" style="18" customWidth="1"/>
    <col min="11282" max="11520" width="9.140625" style="18"/>
    <col min="11521" max="11521" width="10.42578125" style="18" customWidth="1"/>
    <col min="11522" max="11524" width="9.140625" style="18"/>
    <col min="11525" max="11525" width="9.140625" style="18" customWidth="1"/>
    <col min="11526" max="11530" width="9.140625" style="18"/>
    <col min="11531" max="11531" width="9.140625" style="18" customWidth="1"/>
    <col min="11532" max="11535" width="9.140625" style="18"/>
    <col min="11536" max="11536" width="5.140625" style="18" customWidth="1"/>
    <col min="11537" max="11537" width="5.85546875" style="18" customWidth="1"/>
    <col min="11538" max="11776" width="9.140625" style="18"/>
    <col min="11777" max="11777" width="10.42578125" style="18" customWidth="1"/>
    <col min="11778" max="11780" width="9.140625" style="18"/>
    <col min="11781" max="11781" width="9.140625" style="18" customWidth="1"/>
    <col min="11782" max="11786" width="9.140625" style="18"/>
    <col min="11787" max="11787" width="9.140625" style="18" customWidth="1"/>
    <col min="11788" max="11791" width="9.140625" style="18"/>
    <col min="11792" max="11792" width="5.140625" style="18" customWidth="1"/>
    <col min="11793" max="11793" width="5.85546875" style="18" customWidth="1"/>
    <col min="11794" max="12032" width="9.140625" style="18"/>
    <col min="12033" max="12033" width="10.42578125" style="18" customWidth="1"/>
    <col min="12034" max="12036" width="9.140625" style="18"/>
    <col min="12037" max="12037" width="9.140625" style="18" customWidth="1"/>
    <col min="12038" max="12042" width="9.140625" style="18"/>
    <col min="12043" max="12043" width="9.140625" style="18" customWidth="1"/>
    <col min="12044" max="12047" width="9.140625" style="18"/>
    <col min="12048" max="12048" width="5.140625" style="18" customWidth="1"/>
    <col min="12049" max="12049" width="5.85546875" style="18" customWidth="1"/>
    <col min="12050" max="12288" width="9.140625" style="18"/>
    <col min="12289" max="12289" width="10.42578125" style="18" customWidth="1"/>
    <col min="12290" max="12292" width="9.140625" style="18"/>
    <col min="12293" max="12293" width="9.140625" style="18" customWidth="1"/>
    <col min="12294" max="12298" width="9.140625" style="18"/>
    <col min="12299" max="12299" width="9.140625" style="18" customWidth="1"/>
    <col min="12300" max="12303" width="9.140625" style="18"/>
    <col min="12304" max="12304" width="5.140625" style="18" customWidth="1"/>
    <col min="12305" max="12305" width="5.85546875" style="18" customWidth="1"/>
    <col min="12306" max="12544" width="9.140625" style="18"/>
    <col min="12545" max="12545" width="10.42578125" style="18" customWidth="1"/>
    <col min="12546" max="12548" width="9.140625" style="18"/>
    <col min="12549" max="12549" width="9.140625" style="18" customWidth="1"/>
    <col min="12550" max="12554" width="9.140625" style="18"/>
    <col min="12555" max="12555" width="9.140625" style="18" customWidth="1"/>
    <col min="12556" max="12559" width="9.140625" style="18"/>
    <col min="12560" max="12560" width="5.140625" style="18" customWidth="1"/>
    <col min="12561" max="12561" width="5.85546875" style="18" customWidth="1"/>
    <col min="12562" max="12800" width="9.140625" style="18"/>
    <col min="12801" max="12801" width="10.42578125" style="18" customWidth="1"/>
    <col min="12802" max="12804" width="9.140625" style="18"/>
    <col min="12805" max="12805" width="9.140625" style="18" customWidth="1"/>
    <col min="12806" max="12810" width="9.140625" style="18"/>
    <col min="12811" max="12811" width="9.140625" style="18" customWidth="1"/>
    <col min="12812" max="12815" width="9.140625" style="18"/>
    <col min="12816" max="12816" width="5.140625" style="18" customWidth="1"/>
    <col min="12817" max="12817" width="5.85546875" style="18" customWidth="1"/>
    <col min="12818" max="13056" width="9.140625" style="18"/>
    <col min="13057" max="13057" width="10.42578125" style="18" customWidth="1"/>
    <col min="13058" max="13060" width="9.140625" style="18"/>
    <col min="13061" max="13061" width="9.140625" style="18" customWidth="1"/>
    <col min="13062" max="13066" width="9.140625" style="18"/>
    <col min="13067" max="13067" width="9.140625" style="18" customWidth="1"/>
    <col min="13068" max="13071" width="9.140625" style="18"/>
    <col min="13072" max="13072" width="5.140625" style="18" customWidth="1"/>
    <col min="13073" max="13073" width="5.85546875" style="18" customWidth="1"/>
    <col min="13074" max="13312" width="9.140625" style="18"/>
    <col min="13313" max="13313" width="10.42578125" style="18" customWidth="1"/>
    <col min="13314" max="13316" width="9.140625" style="18"/>
    <col min="13317" max="13317" width="9.140625" style="18" customWidth="1"/>
    <col min="13318" max="13322" width="9.140625" style="18"/>
    <col min="13323" max="13323" width="9.140625" style="18" customWidth="1"/>
    <col min="13324" max="13327" width="9.140625" style="18"/>
    <col min="13328" max="13328" width="5.140625" style="18" customWidth="1"/>
    <col min="13329" max="13329" width="5.85546875" style="18" customWidth="1"/>
    <col min="13330" max="13568" width="9.140625" style="18"/>
    <col min="13569" max="13569" width="10.42578125" style="18" customWidth="1"/>
    <col min="13570" max="13572" width="9.140625" style="18"/>
    <col min="13573" max="13573" width="9.140625" style="18" customWidth="1"/>
    <col min="13574" max="13578" width="9.140625" style="18"/>
    <col min="13579" max="13579" width="9.140625" style="18" customWidth="1"/>
    <col min="13580" max="13583" width="9.140625" style="18"/>
    <col min="13584" max="13584" width="5.140625" style="18" customWidth="1"/>
    <col min="13585" max="13585" width="5.85546875" style="18" customWidth="1"/>
    <col min="13586" max="13824" width="9.140625" style="18"/>
    <col min="13825" max="13825" width="10.42578125" style="18" customWidth="1"/>
    <col min="13826" max="13828" width="9.140625" style="18"/>
    <col min="13829" max="13829" width="9.140625" style="18" customWidth="1"/>
    <col min="13830" max="13834" width="9.140625" style="18"/>
    <col min="13835" max="13835" width="9.140625" style="18" customWidth="1"/>
    <col min="13836" max="13839" width="9.140625" style="18"/>
    <col min="13840" max="13840" width="5.140625" style="18" customWidth="1"/>
    <col min="13841" max="13841" width="5.85546875" style="18" customWidth="1"/>
    <col min="13842" max="14080" width="9.140625" style="18"/>
    <col min="14081" max="14081" width="10.42578125" style="18" customWidth="1"/>
    <col min="14082" max="14084" width="9.140625" style="18"/>
    <col min="14085" max="14085" width="9.140625" style="18" customWidth="1"/>
    <col min="14086" max="14090" width="9.140625" style="18"/>
    <col min="14091" max="14091" width="9.140625" style="18" customWidth="1"/>
    <col min="14092" max="14095" width="9.140625" style="18"/>
    <col min="14096" max="14096" width="5.140625" style="18" customWidth="1"/>
    <col min="14097" max="14097" width="5.85546875" style="18" customWidth="1"/>
    <col min="14098" max="14336" width="9.140625" style="18"/>
    <col min="14337" max="14337" width="10.42578125" style="18" customWidth="1"/>
    <col min="14338" max="14340" width="9.140625" style="18"/>
    <col min="14341" max="14341" width="9.140625" style="18" customWidth="1"/>
    <col min="14342" max="14346" width="9.140625" style="18"/>
    <col min="14347" max="14347" width="9.140625" style="18" customWidth="1"/>
    <col min="14348" max="14351" width="9.140625" style="18"/>
    <col min="14352" max="14352" width="5.140625" style="18" customWidth="1"/>
    <col min="14353" max="14353" width="5.85546875" style="18" customWidth="1"/>
    <col min="14354" max="14592" width="9.140625" style="18"/>
    <col min="14593" max="14593" width="10.42578125" style="18" customWidth="1"/>
    <col min="14594" max="14596" width="9.140625" style="18"/>
    <col min="14597" max="14597" width="9.140625" style="18" customWidth="1"/>
    <col min="14598" max="14602" width="9.140625" style="18"/>
    <col min="14603" max="14603" width="9.140625" style="18" customWidth="1"/>
    <col min="14604" max="14607" width="9.140625" style="18"/>
    <col min="14608" max="14608" width="5.140625" style="18" customWidth="1"/>
    <col min="14609" max="14609" width="5.85546875" style="18" customWidth="1"/>
    <col min="14610" max="14848" width="9.140625" style="18"/>
    <col min="14849" max="14849" width="10.42578125" style="18" customWidth="1"/>
    <col min="14850" max="14852" width="9.140625" style="18"/>
    <col min="14853" max="14853" width="9.140625" style="18" customWidth="1"/>
    <col min="14854" max="14858" width="9.140625" style="18"/>
    <col min="14859" max="14859" width="9.140625" style="18" customWidth="1"/>
    <col min="14860" max="14863" width="9.140625" style="18"/>
    <col min="14864" max="14864" width="5.140625" style="18" customWidth="1"/>
    <col min="14865" max="14865" width="5.85546875" style="18" customWidth="1"/>
    <col min="14866" max="15104" width="9.140625" style="18"/>
    <col min="15105" max="15105" width="10.42578125" style="18" customWidth="1"/>
    <col min="15106" max="15108" width="9.140625" style="18"/>
    <col min="15109" max="15109" width="9.140625" style="18" customWidth="1"/>
    <col min="15110" max="15114" width="9.140625" style="18"/>
    <col min="15115" max="15115" width="9.140625" style="18" customWidth="1"/>
    <col min="15116" max="15119" width="9.140625" style="18"/>
    <col min="15120" max="15120" width="5.140625" style="18" customWidth="1"/>
    <col min="15121" max="15121" width="5.85546875" style="18" customWidth="1"/>
    <col min="15122" max="15360" width="9.140625" style="18"/>
    <col min="15361" max="15361" width="10.42578125" style="18" customWidth="1"/>
    <col min="15362" max="15364" width="9.140625" style="18"/>
    <col min="15365" max="15365" width="9.140625" style="18" customWidth="1"/>
    <col min="15366" max="15370" width="9.140625" style="18"/>
    <col min="15371" max="15371" width="9.140625" style="18" customWidth="1"/>
    <col min="15372" max="15375" width="9.140625" style="18"/>
    <col min="15376" max="15376" width="5.140625" style="18" customWidth="1"/>
    <col min="15377" max="15377" width="5.85546875" style="18" customWidth="1"/>
    <col min="15378" max="15616" width="9.140625" style="18"/>
    <col min="15617" max="15617" width="10.42578125" style="18" customWidth="1"/>
    <col min="15618" max="15620" width="9.140625" style="18"/>
    <col min="15621" max="15621" width="9.140625" style="18" customWidth="1"/>
    <col min="15622" max="15626" width="9.140625" style="18"/>
    <col min="15627" max="15627" width="9.140625" style="18" customWidth="1"/>
    <col min="15628" max="15631" width="9.140625" style="18"/>
    <col min="15632" max="15632" width="5.140625" style="18" customWidth="1"/>
    <col min="15633" max="15633" width="5.85546875" style="18" customWidth="1"/>
    <col min="15634" max="15872" width="9.140625" style="18"/>
    <col min="15873" max="15873" width="10.42578125" style="18" customWidth="1"/>
    <col min="15874" max="15876" width="9.140625" style="18"/>
    <col min="15877" max="15877" width="9.140625" style="18" customWidth="1"/>
    <col min="15878" max="15882" width="9.140625" style="18"/>
    <col min="15883" max="15883" width="9.140625" style="18" customWidth="1"/>
    <col min="15884" max="15887" width="9.140625" style="18"/>
    <col min="15888" max="15888" width="5.140625" style="18" customWidth="1"/>
    <col min="15889" max="15889" width="5.85546875" style="18" customWidth="1"/>
    <col min="15890" max="16128" width="9.140625" style="18"/>
    <col min="16129" max="16129" width="10.42578125" style="18" customWidth="1"/>
    <col min="16130" max="16132" width="9.140625" style="18"/>
    <col min="16133" max="16133" width="9.140625" style="18" customWidth="1"/>
    <col min="16134" max="16138" width="9.140625" style="18"/>
    <col min="16139" max="16139" width="9.140625" style="18" customWidth="1"/>
    <col min="16140" max="16143" width="9.140625" style="18"/>
    <col min="16144" max="16144" width="5.140625" style="18" customWidth="1"/>
    <col min="16145" max="16145" width="5.85546875" style="18" customWidth="1"/>
    <col min="16146" max="16384" width="9.140625" style="18"/>
  </cols>
  <sheetData>
    <row r="1" spans="1:16" ht="33.75">
      <c r="B1" s="19" t="s">
        <v>37</v>
      </c>
    </row>
    <row r="2" spans="1:16" ht="12.75" thickBot="1">
      <c r="A2" s="20"/>
      <c r="B2" s="21" t="s">
        <v>38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6" customHeight="1"/>
    <row r="4" spans="1:16" ht="12.75">
      <c r="A4" s="22" t="s">
        <v>39</v>
      </c>
      <c r="F4" s="22" t="s">
        <v>40</v>
      </c>
      <c r="J4" s="22" t="s">
        <v>41</v>
      </c>
      <c r="N4" s="24"/>
      <c r="O4" s="24"/>
      <c r="P4" s="24"/>
    </row>
    <row r="5" spans="1:16" ht="15">
      <c r="M5" s="59"/>
    </row>
    <row r="6" spans="1:16">
      <c r="N6" s="23"/>
    </row>
    <row r="7" spans="1:16">
      <c r="N7" s="23"/>
    </row>
    <row r="8" spans="1:16" ht="12.75" customHeight="1"/>
    <row r="9" spans="1:16">
      <c r="N9" s="23"/>
    </row>
    <row r="10" spans="1:16">
      <c r="N10" s="23"/>
    </row>
    <row r="11" spans="1:16">
      <c r="N11" s="23"/>
    </row>
    <row r="13" spans="1:16">
      <c r="N13" s="23"/>
    </row>
    <row r="14" spans="1:16">
      <c r="N14" s="23"/>
    </row>
    <row r="19" spans="14:17" ht="15">
      <c r="N19" s="154" t="s">
        <v>42</v>
      </c>
      <c r="O19" s="154"/>
      <c r="P19" s="154"/>
      <c r="Q19" s="154"/>
    </row>
    <row r="20" spans="14:17" ht="15">
      <c r="N20" s="154" t="s">
        <v>43</v>
      </c>
      <c r="O20" s="154"/>
      <c r="P20" s="154"/>
      <c r="Q20" s="154"/>
    </row>
    <row r="43" spans="2:10" ht="12.75">
      <c r="B43" s="22" t="s">
        <v>44</v>
      </c>
      <c r="F43" s="22" t="s">
        <v>45</v>
      </c>
      <c r="J43" s="22" t="s">
        <v>46</v>
      </c>
    </row>
  </sheetData>
  <mergeCells count="2">
    <mergeCell ref="N19:Q19"/>
    <mergeCell ref="N20:Q20"/>
  </mergeCells>
  <pageMargins left="0.25" right="0.25" top="0.75" bottom="0.75" header="0.3" footer="0.3"/>
  <pageSetup scale="8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>
      <selection activeCell="A2" sqref="A2"/>
    </sheetView>
  </sheetViews>
  <sheetFormatPr defaultRowHeight="15"/>
  <cols>
    <col min="1" max="1" width="17.7109375" style="26" customWidth="1"/>
    <col min="2" max="2" width="22.42578125" style="26" customWidth="1"/>
    <col min="3" max="3" width="12.28515625" style="26" customWidth="1"/>
    <col min="4" max="4" width="11.140625" style="26" customWidth="1"/>
    <col min="5" max="5" width="18.140625" style="26" customWidth="1"/>
    <col min="6" max="6" width="11.28515625" style="26" customWidth="1"/>
    <col min="7" max="16384" width="9.140625" style="26"/>
  </cols>
  <sheetData>
    <row r="1" spans="1:6">
      <c r="A1" s="114" t="s">
        <v>127</v>
      </c>
    </row>
    <row r="3" spans="1:6">
      <c r="A3" s="25" t="s">
        <v>85</v>
      </c>
    </row>
    <row r="5" spans="1:6" ht="15.75">
      <c r="A5" s="27" t="s">
        <v>47</v>
      </c>
      <c r="B5" s="28" t="s">
        <v>48</v>
      </c>
      <c r="C5" s="28" t="s">
        <v>33</v>
      </c>
      <c r="D5" s="28" t="s">
        <v>34</v>
      </c>
      <c r="E5" s="28" t="s">
        <v>49</v>
      </c>
      <c r="F5" s="28" t="s">
        <v>50</v>
      </c>
    </row>
    <row r="6" spans="1:6" ht="75" customHeight="1">
      <c r="A6" s="29" t="s">
        <v>77</v>
      </c>
      <c r="B6" s="30" t="s">
        <v>78</v>
      </c>
      <c r="C6" s="31">
        <v>42531</v>
      </c>
      <c r="D6" s="31">
        <v>42551</v>
      </c>
      <c r="E6" s="29"/>
      <c r="F6" s="29"/>
    </row>
    <row r="7" spans="1:6" ht="75" customHeight="1">
      <c r="A7" s="29"/>
      <c r="B7" s="30" t="s">
        <v>79</v>
      </c>
      <c r="C7" s="31">
        <v>42535</v>
      </c>
      <c r="D7" s="31">
        <v>42551</v>
      </c>
      <c r="E7" s="29"/>
      <c r="F7" s="29"/>
    </row>
    <row r="8" spans="1:6" ht="75" customHeight="1">
      <c r="A8" s="29"/>
      <c r="B8" s="29" t="s">
        <v>80</v>
      </c>
      <c r="C8" s="31">
        <v>42530</v>
      </c>
      <c r="D8" s="31">
        <v>42545</v>
      </c>
      <c r="E8" s="29"/>
      <c r="F8" s="29"/>
    </row>
    <row r="9" spans="1:6" ht="75" customHeight="1">
      <c r="A9" s="29"/>
      <c r="B9" s="30" t="s">
        <v>81</v>
      </c>
      <c r="C9" s="31">
        <v>42528</v>
      </c>
      <c r="D9" s="31">
        <v>42536</v>
      </c>
      <c r="E9" s="29"/>
      <c r="F9" s="29"/>
    </row>
    <row r="10" spans="1:6" ht="75" customHeight="1">
      <c r="A10" s="29"/>
      <c r="B10" s="30"/>
      <c r="C10" s="31"/>
      <c r="D10" s="31"/>
      <c r="E10" s="29"/>
      <c r="F10" s="29"/>
    </row>
    <row r="11" spans="1:6" ht="75" customHeight="1">
      <c r="A11" s="29"/>
      <c r="B11" s="30"/>
      <c r="C11" s="31">
        <v>42513</v>
      </c>
      <c r="D11" s="31">
        <v>42516</v>
      </c>
      <c r="E11" s="29"/>
      <c r="F11" s="29"/>
    </row>
    <row r="12" spans="1:6" ht="75" customHeight="1">
      <c r="A12" s="29"/>
      <c r="B12" s="29"/>
      <c r="C12" s="31"/>
      <c r="D12" s="31"/>
      <c r="E12" s="29"/>
      <c r="F12" s="29"/>
    </row>
    <row r="13" spans="1:6" ht="75" customHeight="1">
      <c r="A13" s="29"/>
      <c r="B13" s="29"/>
      <c r="C13" s="31"/>
      <c r="D13" s="31"/>
      <c r="E13" s="29"/>
      <c r="F13" s="29"/>
    </row>
    <row r="14" spans="1:6" ht="75" customHeight="1">
      <c r="A14" s="29"/>
      <c r="B14" s="29"/>
      <c r="C14" s="31"/>
      <c r="D14" s="31"/>
      <c r="E14" s="29"/>
      <c r="F14" s="29"/>
    </row>
    <row r="15" spans="1:6" ht="75" customHeight="1">
      <c r="A15" s="29"/>
      <c r="B15" s="29"/>
      <c r="C15" s="31"/>
      <c r="D15" s="31"/>
      <c r="E15" s="29"/>
      <c r="F15" s="29"/>
    </row>
    <row r="16" spans="1:6" ht="15" customHeight="1">
      <c r="C16" s="32"/>
      <c r="D16" s="32"/>
    </row>
    <row r="17" spans="3:4" ht="15" customHeight="1">
      <c r="C17" s="32"/>
      <c r="D17" s="32"/>
    </row>
    <row r="18" spans="3:4" ht="15" customHeight="1">
      <c r="C18" s="32"/>
      <c r="D18" s="32"/>
    </row>
    <row r="19" spans="3:4" ht="15" customHeight="1">
      <c r="C19" s="32"/>
      <c r="D19" s="32"/>
    </row>
    <row r="20" spans="3:4" ht="15" customHeight="1"/>
    <row r="21" spans="3:4" ht="15" customHeight="1"/>
    <row r="22" spans="3:4" ht="15" customHeight="1"/>
    <row r="23" spans="3:4" ht="15" customHeight="1"/>
    <row r="24" spans="3:4" ht="15" customHeight="1"/>
    <row r="25" spans="3:4" ht="15" customHeight="1"/>
    <row r="26" spans="3:4" ht="15" customHeight="1"/>
    <row r="27" spans="3:4" ht="15" customHeight="1"/>
    <row r="28" spans="3:4" ht="15" customHeight="1"/>
    <row r="29" spans="3:4" ht="15" customHeight="1"/>
    <row r="30" spans="3:4" ht="15" customHeight="1"/>
    <row r="31" spans="3:4" ht="15" customHeight="1"/>
    <row r="32" spans="3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hyperlinks>
    <hyperlink ref="A1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>
      <selection activeCell="A2" sqref="A2"/>
    </sheetView>
  </sheetViews>
  <sheetFormatPr defaultRowHeight="15"/>
  <cols>
    <col min="1" max="1" width="17.7109375" style="26" customWidth="1"/>
    <col min="2" max="2" width="22.42578125" style="26" customWidth="1"/>
    <col min="3" max="3" width="12.28515625" style="26" customWidth="1"/>
    <col min="4" max="4" width="11.140625" style="26" customWidth="1"/>
    <col min="5" max="5" width="18.140625" style="26" customWidth="1"/>
    <col min="6" max="6" width="11.28515625" style="26" customWidth="1"/>
    <col min="7" max="16384" width="9.140625" style="26"/>
  </cols>
  <sheetData>
    <row r="1" spans="1:6">
      <c r="A1" s="114" t="s">
        <v>127</v>
      </c>
    </row>
    <row r="3" spans="1:6">
      <c r="A3" s="25" t="s">
        <v>76</v>
      </c>
    </row>
    <row r="5" spans="1:6" ht="15.75">
      <c r="A5" s="27" t="s">
        <v>47</v>
      </c>
      <c r="B5" s="28" t="s">
        <v>48</v>
      </c>
      <c r="C5" s="28" t="s">
        <v>33</v>
      </c>
      <c r="D5" s="28" t="s">
        <v>34</v>
      </c>
      <c r="E5" s="28" t="s">
        <v>49</v>
      </c>
      <c r="F5" s="28" t="s">
        <v>50</v>
      </c>
    </row>
    <row r="6" spans="1:6" ht="75" customHeight="1">
      <c r="A6" s="29" t="s">
        <v>51</v>
      </c>
      <c r="B6" s="29" t="s">
        <v>52</v>
      </c>
      <c r="C6" s="31">
        <v>42500</v>
      </c>
      <c r="D6" s="31">
        <v>42520</v>
      </c>
      <c r="E6" s="29"/>
      <c r="F6" s="29"/>
    </row>
    <row r="7" spans="1:6" ht="75" customHeight="1">
      <c r="A7" s="29"/>
      <c r="B7" s="29" t="s">
        <v>53</v>
      </c>
      <c r="C7" s="31">
        <v>42504</v>
      </c>
      <c r="D7" s="31">
        <v>42520</v>
      </c>
      <c r="E7" s="29"/>
      <c r="F7" s="29"/>
    </row>
    <row r="8" spans="1:6" ht="75" customHeight="1">
      <c r="A8" s="29"/>
      <c r="B8" s="29" t="s">
        <v>54</v>
      </c>
      <c r="C8" s="31">
        <v>42499</v>
      </c>
      <c r="D8" s="31">
        <v>42514</v>
      </c>
      <c r="E8" s="29"/>
      <c r="F8" s="29"/>
    </row>
    <row r="9" spans="1:6" ht="75" customHeight="1">
      <c r="A9" s="29"/>
      <c r="B9" s="29" t="s">
        <v>55</v>
      </c>
      <c r="C9" s="31">
        <v>42461</v>
      </c>
      <c r="D9" s="31">
        <v>42505</v>
      </c>
      <c r="E9" s="29"/>
      <c r="F9" s="29"/>
    </row>
    <row r="10" spans="1:6" ht="75" customHeight="1">
      <c r="A10" s="29"/>
      <c r="B10" s="30" t="s">
        <v>56</v>
      </c>
      <c r="C10" s="31">
        <v>42510</v>
      </c>
      <c r="D10" s="31">
        <v>42512</v>
      </c>
      <c r="E10" s="29"/>
      <c r="F10" s="29"/>
    </row>
    <row r="11" spans="1:6" ht="75" customHeight="1">
      <c r="A11" s="29"/>
      <c r="B11" s="30" t="s">
        <v>57</v>
      </c>
      <c r="C11" s="31">
        <v>42513</v>
      </c>
      <c r="D11" s="31">
        <v>42516</v>
      </c>
      <c r="E11" s="29"/>
      <c r="F11" s="29"/>
    </row>
    <row r="12" spans="1:6" ht="75" customHeight="1">
      <c r="A12" s="29"/>
      <c r="B12" s="29"/>
      <c r="C12" s="31"/>
      <c r="D12" s="31"/>
      <c r="E12" s="29"/>
      <c r="F12" s="29"/>
    </row>
    <row r="13" spans="1:6" ht="75" customHeight="1">
      <c r="A13" s="29"/>
      <c r="B13" s="29"/>
      <c r="C13" s="31"/>
      <c r="D13" s="31"/>
      <c r="E13" s="29"/>
      <c r="F13" s="29"/>
    </row>
    <row r="14" spans="1:6" ht="75" customHeight="1">
      <c r="A14" s="29"/>
      <c r="B14" s="29"/>
      <c r="C14" s="31"/>
      <c r="D14" s="31"/>
      <c r="E14" s="29"/>
      <c r="F14" s="29"/>
    </row>
    <row r="15" spans="1:6" ht="75" customHeight="1">
      <c r="A15" s="29"/>
      <c r="B15" s="29"/>
      <c r="C15" s="31"/>
      <c r="D15" s="31"/>
      <c r="E15" s="29"/>
      <c r="F15" s="29"/>
    </row>
    <row r="16" spans="1:6" ht="15" customHeight="1">
      <c r="C16" s="32"/>
      <c r="D16" s="32"/>
    </row>
    <row r="17" spans="3:4" ht="15" customHeight="1">
      <c r="C17" s="32"/>
      <c r="D17" s="32"/>
    </row>
    <row r="18" spans="3:4" ht="15" customHeight="1">
      <c r="C18" s="32"/>
      <c r="D18" s="32"/>
    </row>
    <row r="19" spans="3:4" ht="15" customHeight="1">
      <c r="C19" s="32"/>
      <c r="D19" s="32"/>
    </row>
    <row r="20" spans="3:4" ht="15" customHeight="1"/>
    <row r="21" spans="3:4" ht="15" customHeight="1"/>
    <row r="22" spans="3:4" ht="15" customHeight="1"/>
    <row r="23" spans="3:4" ht="15" customHeight="1"/>
    <row r="24" spans="3:4" ht="15" customHeight="1"/>
    <row r="25" spans="3:4" ht="15" customHeight="1"/>
    <row r="26" spans="3:4" ht="15" customHeight="1"/>
    <row r="27" spans="3:4" ht="15" customHeight="1"/>
    <row r="28" spans="3:4" ht="15" customHeight="1"/>
    <row r="29" spans="3:4" ht="15" customHeight="1"/>
    <row r="30" spans="3:4" ht="15" customHeight="1"/>
    <row r="31" spans="3:4" ht="15" customHeight="1"/>
    <row r="32" spans="3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hyperlinks>
    <hyperlink ref="A1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R21"/>
  <sheetViews>
    <sheetView zoomScale="80" zoomScaleNormal="80" workbookViewId="0">
      <selection activeCell="H31" sqref="H31"/>
    </sheetView>
  </sheetViews>
  <sheetFormatPr defaultColWidth="10.140625" defaultRowHeight="15"/>
  <cols>
    <col min="1" max="1" width="4" style="7" customWidth="1"/>
    <col min="2" max="2" width="11.7109375" style="7" customWidth="1"/>
    <col min="3" max="3" width="11.5703125" style="7" customWidth="1"/>
    <col min="4" max="4" width="24.42578125" style="7" customWidth="1"/>
    <col min="5" max="5" width="14.28515625" style="7" customWidth="1"/>
    <col min="6" max="6" width="10.140625" style="7"/>
    <col min="7" max="7" width="16.85546875" style="7" customWidth="1"/>
    <col min="8" max="8" width="32.42578125" style="7" customWidth="1"/>
    <col min="9" max="9" width="3.42578125" style="7" customWidth="1"/>
    <col min="10" max="10" width="9.7109375" style="7" customWidth="1"/>
    <col min="11" max="16" width="10.140625" style="7"/>
    <col min="17" max="17" width="13.140625" style="7" customWidth="1"/>
    <col min="18" max="18" width="8" style="7" customWidth="1"/>
    <col min="19" max="16384" width="10.140625" style="7"/>
  </cols>
  <sheetData>
    <row r="1" spans="2:18" s="5" customFormat="1" ht="9.75" customHeight="1"/>
    <row r="2" spans="2:18" s="5" customFormat="1" ht="27" customHeight="1">
      <c r="B2" s="6"/>
    </row>
    <row r="3" spans="2:18" ht="8.25" customHeight="1"/>
    <row r="4" spans="2:18" ht="25.5" customHeight="1">
      <c r="B4" s="155" t="s">
        <v>82</v>
      </c>
      <c r="C4" s="155"/>
      <c r="D4" s="155"/>
      <c r="E4" s="15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s="12" customFormat="1" ht="27.75" customHeight="1">
      <c r="B5" s="9" t="s">
        <v>33</v>
      </c>
      <c r="C5" s="9" t="s">
        <v>34</v>
      </c>
      <c r="D5" s="9" t="s">
        <v>35</v>
      </c>
      <c r="E5" s="10" t="s">
        <v>36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2:18" ht="27">
      <c r="B6" s="13">
        <v>42531</v>
      </c>
      <c r="C6" s="13">
        <v>42551</v>
      </c>
      <c r="D6" s="42" t="s">
        <v>78</v>
      </c>
      <c r="E6" s="15">
        <f>DAYS360(B6,C6,FALSE)</f>
        <v>20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27">
      <c r="B7" s="16">
        <v>42535</v>
      </c>
      <c r="C7" s="16">
        <v>42551</v>
      </c>
      <c r="D7" s="15" t="s">
        <v>79</v>
      </c>
      <c r="E7" s="15">
        <f t="shared" ref="E7:E20" si="0">DAYS360(B7,C7,FALSE)</f>
        <v>16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>
      <c r="B8" s="13">
        <v>42530</v>
      </c>
      <c r="C8" s="13">
        <v>42545</v>
      </c>
      <c r="D8" s="42" t="s">
        <v>80</v>
      </c>
      <c r="E8" s="15">
        <f t="shared" si="0"/>
        <v>15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33.75" customHeight="1">
      <c r="B9" s="16">
        <v>42528</v>
      </c>
      <c r="C9" s="16">
        <v>42536</v>
      </c>
      <c r="D9" s="15" t="s">
        <v>81</v>
      </c>
      <c r="E9" s="15">
        <f t="shared" si="0"/>
        <v>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30.75" hidden="1" customHeight="1">
      <c r="B10" s="13"/>
      <c r="C10" s="13"/>
      <c r="D10" s="30"/>
      <c r="E10" s="15">
        <f t="shared" si="0"/>
        <v>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22.5" hidden="1" customHeight="1">
      <c r="B11" s="16"/>
      <c r="C11" s="16"/>
      <c r="D11" s="30" t="s">
        <v>57</v>
      </c>
      <c r="E11" s="15">
        <f t="shared" si="0"/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22.5" hidden="1" customHeight="1">
      <c r="B12" s="13"/>
      <c r="C12" s="13"/>
      <c r="D12" s="14"/>
      <c r="E12" s="15">
        <f t="shared" si="0"/>
        <v>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22.5" hidden="1" customHeight="1">
      <c r="B13" s="16"/>
      <c r="C13" s="16"/>
      <c r="D13" s="17"/>
      <c r="E13" s="15">
        <f t="shared" si="0"/>
        <v>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2:18" ht="22.5" hidden="1" customHeight="1">
      <c r="B14" s="16"/>
      <c r="C14" s="16"/>
      <c r="D14" s="17"/>
      <c r="E14" s="15">
        <f t="shared" si="0"/>
        <v>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ht="22.5" hidden="1" customHeight="1">
      <c r="B15" s="16"/>
      <c r="C15" s="16"/>
      <c r="D15" s="17"/>
      <c r="E15" s="15">
        <f t="shared" si="0"/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2:18" ht="22.5" hidden="1" customHeight="1">
      <c r="B16" s="16"/>
      <c r="C16" s="16"/>
      <c r="D16" s="17"/>
      <c r="E16" s="15">
        <f t="shared" si="0"/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2:18" ht="22.5" hidden="1" customHeight="1">
      <c r="B17" s="16"/>
      <c r="C17" s="16"/>
      <c r="D17" s="17"/>
      <c r="E17" s="15">
        <f t="shared" si="0"/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2:18" ht="22.5" hidden="1" customHeight="1">
      <c r="B18" s="16"/>
      <c r="C18" s="16"/>
      <c r="D18" s="17"/>
      <c r="E18" s="15">
        <f t="shared" si="0"/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2:18" ht="22.5" hidden="1" customHeight="1">
      <c r="B19" s="16"/>
      <c r="C19" s="16"/>
      <c r="D19" s="17"/>
      <c r="E19" s="15">
        <f t="shared" si="0"/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2:18" ht="28.5" hidden="1" customHeight="1">
      <c r="B20" s="16"/>
      <c r="C20" s="16"/>
      <c r="D20" s="30"/>
      <c r="E20" s="15">
        <f t="shared" si="0"/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2:18" hidden="1">
      <c r="B21" s="13"/>
      <c r="C21" s="13"/>
      <c r="D21" s="14"/>
      <c r="E21" s="1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</sheetData>
  <mergeCells count="1">
    <mergeCell ref="B4:E4"/>
  </mergeCells>
  <pageMargins left="0.7" right="0.7" top="0.75" bottom="0.75" header="0.3" footer="0.3"/>
  <pageSetup orientation="portrait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R21"/>
  <sheetViews>
    <sheetView zoomScale="80" zoomScaleNormal="80" workbookViewId="0">
      <selection activeCell="A2" sqref="A2"/>
    </sheetView>
  </sheetViews>
  <sheetFormatPr defaultColWidth="10.140625" defaultRowHeight="15"/>
  <cols>
    <col min="1" max="1" width="4" style="7" customWidth="1"/>
    <col min="2" max="2" width="11.7109375" style="7" customWidth="1"/>
    <col min="3" max="3" width="11.5703125" style="7" customWidth="1"/>
    <col min="4" max="4" width="24.42578125" style="7" customWidth="1"/>
    <col min="5" max="5" width="14.28515625" style="7" customWidth="1"/>
    <col min="6" max="6" width="10.140625" style="7"/>
    <col min="7" max="7" width="16.85546875" style="7" customWidth="1"/>
    <col min="8" max="8" width="32.42578125" style="7" customWidth="1"/>
    <col min="9" max="9" width="3.42578125" style="7" customWidth="1"/>
    <col min="10" max="10" width="9.7109375" style="7" customWidth="1"/>
    <col min="11" max="16" width="10.140625" style="7"/>
    <col min="17" max="17" width="13.140625" style="7" customWidth="1"/>
    <col min="18" max="18" width="8" style="7" customWidth="1"/>
    <col min="19" max="16384" width="10.140625" style="7"/>
  </cols>
  <sheetData>
    <row r="1" spans="2:18" s="5" customFormat="1" ht="9.75" customHeight="1"/>
    <row r="2" spans="2:18" s="5" customFormat="1" ht="27" customHeight="1">
      <c r="B2" s="6"/>
    </row>
    <row r="3" spans="2:18" ht="8.25" customHeight="1"/>
    <row r="4" spans="2:18" ht="25.5" customHeight="1">
      <c r="B4" s="155" t="s">
        <v>58</v>
      </c>
      <c r="C4" s="155"/>
      <c r="D4" s="155"/>
      <c r="E4" s="15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s="12" customFormat="1" ht="27.75" customHeight="1">
      <c r="B5" s="9" t="s">
        <v>33</v>
      </c>
      <c r="C5" s="9" t="s">
        <v>34</v>
      </c>
      <c r="D5" s="9" t="s">
        <v>35</v>
      </c>
      <c r="E5" s="10" t="s">
        <v>36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2:18" ht="22.5" customHeight="1">
      <c r="B6" s="13">
        <v>42500</v>
      </c>
      <c r="C6" s="13">
        <v>42520</v>
      </c>
      <c r="D6" s="14" t="s">
        <v>52</v>
      </c>
      <c r="E6" s="15">
        <f>DAYS360(B6,C6,FALSE)</f>
        <v>20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22.5" customHeight="1">
      <c r="B7" s="16">
        <v>42504</v>
      </c>
      <c r="C7" s="16">
        <v>42520</v>
      </c>
      <c r="D7" s="17" t="s">
        <v>53</v>
      </c>
      <c r="E7" s="15">
        <f t="shared" ref="E7:E20" si="0">DAYS360(B7,C7,FALSE)</f>
        <v>16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22.5" customHeight="1">
      <c r="B8" s="13">
        <v>42499</v>
      </c>
      <c r="C8" s="13">
        <v>42514</v>
      </c>
      <c r="D8" s="14" t="s">
        <v>54</v>
      </c>
      <c r="E8" s="15">
        <f t="shared" si="0"/>
        <v>15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22.5" customHeight="1">
      <c r="B9" s="16">
        <v>42461</v>
      </c>
      <c r="C9" s="16">
        <v>42505</v>
      </c>
      <c r="D9" s="17" t="s">
        <v>55</v>
      </c>
      <c r="E9" s="15">
        <f t="shared" si="0"/>
        <v>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30.75" customHeight="1">
      <c r="B10" s="13">
        <v>42510</v>
      </c>
      <c r="C10" s="13">
        <v>42512</v>
      </c>
      <c r="D10" s="30" t="s">
        <v>56</v>
      </c>
      <c r="E10" s="15">
        <f t="shared" si="0"/>
        <v>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22.5" hidden="1" customHeight="1">
      <c r="B11" s="16"/>
      <c r="C11" s="16"/>
      <c r="D11" s="30" t="s">
        <v>57</v>
      </c>
      <c r="E11" s="15">
        <f t="shared" si="0"/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22.5" hidden="1" customHeight="1">
      <c r="B12" s="13"/>
      <c r="C12" s="13"/>
      <c r="D12" s="14"/>
      <c r="E12" s="15">
        <f t="shared" si="0"/>
        <v>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22.5" hidden="1" customHeight="1">
      <c r="B13" s="16"/>
      <c r="C13" s="16"/>
      <c r="D13" s="17"/>
      <c r="E13" s="15">
        <f t="shared" si="0"/>
        <v>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2:18" ht="22.5" hidden="1" customHeight="1">
      <c r="B14" s="16"/>
      <c r="C14" s="16"/>
      <c r="D14" s="17"/>
      <c r="E14" s="15">
        <f t="shared" si="0"/>
        <v>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ht="22.5" hidden="1" customHeight="1">
      <c r="B15" s="16"/>
      <c r="C15" s="16"/>
      <c r="D15" s="17"/>
      <c r="E15" s="15">
        <f t="shared" si="0"/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2:18" ht="22.5" hidden="1" customHeight="1">
      <c r="B16" s="16"/>
      <c r="C16" s="16"/>
      <c r="D16" s="17"/>
      <c r="E16" s="15">
        <f t="shared" si="0"/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2:18" ht="22.5" hidden="1" customHeight="1">
      <c r="B17" s="16"/>
      <c r="C17" s="16"/>
      <c r="D17" s="17"/>
      <c r="E17" s="15">
        <f t="shared" si="0"/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2:18" ht="22.5" hidden="1" customHeight="1">
      <c r="B18" s="16"/>
      <c r="C18" s="16"/>
      <c r="D18" s="17"/>
      <c r="E18" s="15">
        <f t="shared" si="0"/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2:18" ht="22.5" hidden="1" customHeight="1">
      <c r="B19" s="16"/>
      <c r="C19" s="16"/>
      <c r="D19" s="17"/>
      <c r="E19" s="15">
        <f t="shared" si="0"/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2:18" ht="28.5" customHeight="1">
      <c r="B20" s="16">
        <v>42513</v>
      </c>
      <c r="C20" s="16">
        <v>42516</v>
      </c>
      <c r="D20" s="30" t="s">
        <v>57</v>
      </c>
      <c r="E20" s="15">
        <f t="shared" si="0"/>
        <v>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2:18" hidden="1">
      <c r="B21" s="13"/>
      <c r="C21" s="13"/>
      <c r="D21" s="14"/>
      <c r="E21" s="1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</sheetData>
  <mergeCells count="1">
    <mergeCell ref="B4:E4"/>
  </mergeCells>
  <pageMargins left="0.7" right="0.7" top="0.75" bottom="0.75" header="0.3" footer="0.3"/>
  <pageSetup orientation="portrait" horizontalDpi="200" verticalDpi="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5"/>
  <sheetData>
    <row r="1" spans="1:4">
      <c r="B1" t="s">
        <v>59</v>
      </c>
      <c r="D1" s="113" t="s">
        <v>127</v>
      </c>
    </row>
    <row r="2" spans="1:4">
      <c r="A2" t="s">
        <v>60</v>
      </c>
      <c r="B2" s="33">
        <v>0.22869999999999999</v>
      </c>
    </row>
    <row r="3" spans="1:4">
      <c r="A3" t="s">
        <v>62</v>
      </c>
      <c r="B3" s="33">
        <v>0.16020000000000001</v>
      </c>
    </row>
    <row r="4" spans="1:4">
      <c r="A4" t="s">
        <v>73</v>
      </c>
      <c r="B4" s="33">
        <v>0.15</v>
      </c>
    </row>
    <row r="5" spans="1:4">
      <c r="A5" t="s">
        <v>74</v>
      </c>
      <c r="B5" s="33">
        <v>0.12</v>
      </c>
    </row>
    <row r="6" spans="1:4">
      <c r="A6" t="s">
        <v>75</v>
      </c>
      <c r="B6" s="33">
        <v>0.115</v>
      </c>
    </row>
    <row r="7" spans="1:4">
      <c r="A7" t="s">
        <v>61</v>
      </c>
      <c r="B7" s="33">
        <f>AVERAGE(B2:B6)</f>
        <v>0.15478</v>
      </c>
    </row>
  </sheetData>
  <hyperlinks>
    <hyperlink ref="D1" r:id="rId1"/>
  </hyperlinks>
  <pageMargins left="0.7" right="0.7" top="0.75" bottom="0.75" header="0.3" footer="0.3"/>
  <pageSetup paperSize="9" scale="9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Raw Data</vt:lpstr>
      <vt:lpstr>Pareto</vt:lpstr>
      <vt:lpstr>Quality Metrics</vt:lpstr>
      <vt:lpstr>Over stc</vt:lpstr>
      <vt:lpstr>CAP(May'16)</vt:lpstr>
      <vt:lpstr>CAP( April'16)</vt:lpstr>
      <vt:lpstr>Gantt Chart(May'16)</vt:lpstr>
      <vt:lpstr>Gantt Chart(April'16)</vt:lpstr>
      <vt:lpstr>Control Chart</vt:lpstr>
      <vt:lpstr>RFT</vt:lpstr>
      <vt:lpstr>Sewing qty vs defects</vt:lpstr>
      <vt:lpstr>Sheet1</vt:lpstr>
      <vt:lpstr>About Author</vt:lpstr>
      <vt:lpstr>Pareto!Print_Area</vt:lpstr>
      <vt:lpstr>'Quality Metrics'!Print_Area</vt:lpstr>
      <vt:lpstr>'Raw Data'!Print_Area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2017-12-23T15:31:37Z</dcterms:modified>
</cp:coreProperties>
</file>